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3" activeTab="3"/>
  </bookViews>
  <sheets>
    <sheet name="gdp_saglik" sheetId="1" state="hidden" r:id="rId1"/>
    <sheet name="hdi" sheetId="2" state="hidden" r:id="rId2"/>
    <sheet name="topluvaka" sheetId="4" state="hidden" r:id="rId3"/>
    <sheet name="ulke_arası_duzey" sheetId="3" r:id="rId4"/>
    <sheet name="ulke_ici_düzey" sheetId="6" r:id="rId5"/>
    <sheet name="oecd_ulke" sheetId="5" state="hidden" r:id="rId6"/>
  </sheets>
  <definedNames>
    <definedName name="_xlnm._FilterDatabase" localSheetId="0" hidden="1">gdp_saglik!$A$1:$F$193</definedName>
    <definedName name="_xlnm._FilterDatabase" localSheetId="1" hidden="1">hdi!$A$1:$D$192</definedName>
    <definedName name="_xlnm._FilterDatabase" localSheetId="2" hidden="1">topluvaka!$A$1:$L$874</definedName>
    <definedName name="_xlnm._FilterDatabase" localSheetId="3" hidden="1">ulke_arası_duzey!$A$5:$H$35</definedName>
    <definedName name="_xlnm._FilterDatabase" localSheetId="4" hidden="1">ulke_ici_düzey!$A$5:$G$35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F6" i="3"/>
  <c r="F6" i="6"/>
  <c r="D6" i="6"/>
  <c r="D6" i="3"/>
  <c r="C6" i="3"/>
  <c r="B6" i="3"/>
  <c r="B6" i="6"/>
  <c r="E6" i="3" l="1"/>
  <c r="H6" i="3" s="1"/>
  <c r="D35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F35" i="6"/>
  <c r="C35" i="6"/>
  <c r="B35" i="6"/>
  <c r="F34" i="6"/>
  <c r="C34" i="6"/>
  <c r="B34" i="6"/>
  <c r="F33" i="6"/>
  <c r="C33" i="6"/>
  <c r="B33" i="6"/>
  <c r="F32" i="6"/>
  <c r="C32" i="6"/>
  <c r="B32" i="6"/>
  <c r="F31" i="6"/>
  <c r="C31" i="6"/>
  <c r="B31" i="6"/>
  <c r="F30" i="6"/>
  <c r="C30" i="6"/>
  <c r="B30" i="6"/>
  <c r="F29" i="6"/>
  <c r="C29" i="6"/>
  <c r="B29" i="6"/>
  <c r="F28" i="6"/>
  <c r="C28" i="6"/>
  <c r="B28" i="6"/>
  <c r="F27" i="6"/>
  <c r="C27" i="6"/>
  <c r="B27" i="6"/>
  <c r="F26" i="6"/>
  <c r="C26" i="6"/>
  <c r="B26" i="6"/>
  <c r="F25" i="6"/>
  <c r="C25" i="6"/>
  <c r="B25" i="6"/>
  <c r="F24" i="6"/>
  <c r="C24" i="6"/>
  <c r="B24" i="6"/>
  <c r="F23" i="6"/>
  <c r="C23" i="6"/>
  <c r="B23" i="6"/>
  <c r="F22" i="6"/>
  <c r="C22" i="6"/>
  <c r="B22" i="6"/>
  <c r="F21" i="6"/>
  <c r="C21" i="6"/>
  <c r="B21" i="6"/>
  <c r="F20" i="6"/>
  <c r="C20" i="6"/>
  <c r="B20" i="6"/>
  <c r="F19" i="6"/>
  <c r="C19" i="6"/>
  <c r="B19" i="6"/>
  <c r="F18" i="6"/>
  <c r="C18" i="6"/>
  <c r="B18" i="6"/>
  <c r="F17" i="6"/>
  <c r="C17" i="6"/>
  <c r="B17" i="6"/>
  <c r="F16" i="6"/>
  <c r="C16" i="6"/>
  <c r="B16" i="6"/>
  <c r="F15" i="6"/>
  <c r="C15" i="6"/>
  <c r="B15" i="6"/>
  <c r="F14" i="6"/>
  <c r="C14" i="6"/>
  <c r="B14" i="6"/>
  <c r="F13" i="6"/>
  <c r="C13" i="6"/>
  <c r="B13" i="6"/>
  <c r="F12" i="6"/>
  <c r="C12" i="6"/>
  <c r="B12" i="6"/>
  <c r="F11" i="6"/>
  <c r="C11" i="6"/>
  <c r="B11" i="6"/>
  <c r="F10" i="6"/>
  <c r="C10" i="6"/>
  <c r="B10" i="6"/>
  <c r="F9" i="6"/>
  <c r="C9" i="6"/>
  <c r="B9" i="6"/>
  <c r="F8" i="6"/>
  <c r="C8" i="6"/>
  <c r="B8" i="6"/>
  <c r="F7" i="6"/>
  <c r="C7" i="6"/>
  <c r="B7" i="6"/>
  <c r="C6" i="6"/>
  <c r="E6" i="6" s="1"/>
  <c r="G6" i="6" l="1"/>
  <c r="E33" i="6"/>
  <c r="G33" i="6" s="1"/>
  <c r="E16" i="6"/>
  <c r="G16" i="6" s="1"/>
  <c r="E28" i="6"/>
  <c r="G28" i="6" s="1"/>
  <c r="E34" i="6"/>
  <c r="G34" i="6" s="1"/>
  <c r="E19" i="6"/>
  <c r="G19" i="6" s="1"/>
  <c r="E25" i="6"/>
  <c r="G25" i="6" s="1"/>
  <c r="E11" i="6"/>
  <c r="G11" i="6" s="1"/>
  <c r="E24" i="6"/>
  <c r="G24" i="6" s="1"/>
  <c r="E14" i="6"/>
  <c r="G14" i="6" s="1"/>
  <c r="E20" i="6"/>
  <c r="G20" i="6" s="1"/>
  <c r="E8" i="6"/>
  <c r="G8" i="6" s="1"/>
  <c r="E15" i="6"/>
  <c r="G15" i="6" s="1"/>
  <c r="E22" i="6"/>
  <c r="G22" i="6" s="1"/>
  <c r="E26" i="6"/>
  <c r="G26" i="6" s="1"/>
  <c r="E10" i="6"/>
  <c r="G10" i="6" s="1"/>
  <c r="E21" i="6"/>
  <c r="G21" i="6" s="1"/>
  <c r="E30" i="6"/>
  <c r="G30" i="6" s="1"/>
  <c r="E12" i="6"/>
  <c r="G12" i="6" s="1"/>
  <c r="E18" i="6"/>
  <c r="G18" i="6" s="1"/>
  <c r="E31" i="6"/>
  <c r="G31" i="6" s="1"/>
  <c r="E32" i="6"/>
  <c r="G32" i="6" s="1"/>
  <c r="E7" i="6"/>
  <c r="G7" i="6" s="1"/>
  <c r="E13" i="6"/>
  <c r="G13" i="6" s="1"/>
  <c r="E23" i="6"/>
  <c r="G23" i="6" s="1"/>
  <c r="E35" i="6"/>
  <c r="G35" i="6" s="1"/>
  <c r="E9" i="6"/>
  <c r="G9" i="6" s="1"/>
  <c r="E17" i="6"/>
  <c r="G17" i="6" s="1"/>
  <c r="E27" i="6"/>
  <c r="G27" i="6" s="1"/>
  <c r="E29" i="6"/>
  <c r="G29" i="6" s="1"/>
  <c r="K10" i="6" l="1"/>
  <c r="I10" i="6" s="1"/>
  <c r="K29" i="6"/>
  <c r="I29" i="6" s="1"/>
  <c r="K22" i="6"/>
  <c r="I22" i="6" s="1"/>
  <c r="K33" i="6"/>
  <c r="I33" i="6" s="1"/>
  <c r="K34" i="6"/>
  <c r="I34" i="6" s="1"/>
  <c r="K17" i="6"/>
  <c r="I17" i="6" s="1"/>
  <c r="K27" i="6"/>
  <c r="I27" i="6" s="1"/>
  <c r="K12" i="6"/>
  <c r="I12" i="6" s="1"/>
  <c r="K24" i="6"/>
  <c r="I24" i="6" s="1"/>
  <c r="K7" i="6"/>
  <c r="I7" i="6" s="1"/>
  <c r="K19" i="6"/>
  <c r="I19" i="6" s="1"/>
  <c r="K31" i="6"/>
  <c r="I31" i="6" s="1"/>
  <c r="K14" i="6"/>
  <c r="I14" i="6" s="1"/>
  <c r="K26" i="6"/>
  <c r="I26" i="6" s="1"/>
  <c r="K9" i="6"/>
  <c r="I9" i="6" s="1"/>
  <c r="K21" i="6"/>
  <c r="I21" i="6" s="1"/>
  <c r="K16" i="6"/>
  <c r="I16" i="6" s="1"/>
  <c r="K28" i="6"/>
  <c r="I28" i="6" s="1"/>
  <c r="K11" i="6"/>
  <c r="I11" i="6" s="1"/>
  <c r="K23" i="6"/>
  <c r="I23" i="6" s="1"/>
  <c r="K35" i="6"/>
  <c r="I35" i="6" s="1"/>
  <c r="K6" i="6"/>
  <c r="I6" i="6" s="1"/>
  <c r="K18" i="6"/>
  <c r="I18" i="6" s="1"/>
  <c r="K30" i="6"/>
  <c r="I30" i="6" s="1"/>
  <c r="K13" i="6"/>
  <c r="I13" i="6" s="1"/>
  <c r="K25" i="6"/>
  <c r="I25" i="6" s="1"/>
  <c r="K8" i="6"/>
  <c r="I8" i="6" s="1"/>
  <c r="K20" i="6"/>
  <c r="I20" i="6" s="1"/>
  <c r="K32" i="6"/>
  <c r="I32" i="6" s="1"/>
  <c r="K15" i="6"/>
  <c r="I15" i="6" s="1"/>
  <c r="C7" i="3" l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E28" i="3" l="1"/>
  <c r="E20" i="3"/>
  <c r="E12" i="3"/>
  <c r="E29" i="3"/>
  <c r="E35" i="3"/>
  <c r="E27" i="3"/>
  <c r="E19" i="3"/>
  <c r="E11" i="3"/>
  <c r="E13" i="3"/>
  <c r="E34" i="3"/>
  <c r="E26" i="3"/>
  <c r="E18" i="3"/>
  <c r="E10" i="3"/>
  <c r="E33" i="3"/>
  <c r="E25" i="3"/>
  <c r="E17" i="3"/>
  <c r="E9" i="3"/>
  <c r="E32" i="3"/>
  <c r="E24" i="3"/>
  <c r="E16" i="3"/>
  <c r="E8" i="3"/>
  <c r="E21" i="3"/>
  <c r="E31" i="3"/>
  <c r="E23" i="3"/>
  <c r="E15" i="3"/>
  <c r="E7" i="3"/>
  <c r="E30" i="3"/>
  <c r="E22" i="3"/>
  <c r="E14" i="3"/>
  <c r="H15" i="3" l="1"/>
  <c r="H21" i="3"/>
  <c r="H8" i="3"/>
  <c r="H17" i="3"/>
  <c r="H34" i="3"/>
  <c r="H35" i="3"/>
  <c r="H29" i="3"/>
  <c r="H28" i="3"/>
  <c r="H14" i="3"/>
  <c r="H23" i="3"/>
  <c r="H16" i="3"/>
  <c r="H25" i="3"/>
  <c r="H22" i="3"/>
  <c r="H31" i="3"/>
  <c r="H24" i="3"/>
  <c r="H33" i="3"/>
  <c r="H30" i="3"/>
  <c r="H32" i="3"/>
  <c r="H10" i="3"/>
  <c r="H11" i="3"/>
  <c r="H18" i="3"/>
  <c r="H13" i="3"/>
  <c r="H19" i="3"/>
  <c r="H12" i="3"/>
  <c r="H7" i="3"/>
  <c r="H9" i="3"/>
  <c r="H26" i="3"/>
  <c r="H27" i="3"/>
  <c r="H20" i="3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2" i="4"/>
  <c r="L17" i="3" l="1"/>
  <c r="J17" i="3" s="1"/>
  <c r="L24" i="3"/>
  <c r="J24" i="3" s="1"/>
  <c r="L31" i="3"/>
  <c r="J31" i="3" s="1"/>
  <c r="L9" i="3"/>
  <c r="J9" i="3" s="1"/>
  <c r="L16" i="3"/>
  <c r="J16" i="3" s="1"/>
  <c r="L23" i="3"/>
  <c r="J23" i="3" s="1"/>
  <c r="L30" i="3"/>
  <c r="J30" i="3" s="1"/>
  <c r="L8" i="3"/>
  <c r="J8" i="3" s="1"/>
  <c r="L15" i="3"/>
  <c r="J15" i="3" s="1"/>
  <c r="L22" i="3"/>
  <c r="J22" i="3" s="1"/>
  <c r="L12" i="3"/>
  <c r="J12" i="3" s="1"/>
  <c r="L33" i="3"/>
  <c r="J33" i="3" s="1"/>
  <c r="L11" i="3"/>
  <c r="J11" i="3" s="1"/>
  <c r="L32" i="3"/>
  <c r="J32" i="3" s="1"/>
  <c r="L29" i="3"/>
  <c r="J29" i="3" s="1"/>
  <c r="L7" i="3"/>
  <c r="J7" i="3" s="1"/>
  <c r="L14" i="3"/>
  <c r="J14" i="3" s="1"/>
  <c r="L21" i="3"/>
  <c r="J21" i="3" s="1"/>
  <c r="L28" i="3"/>
  <c r="J28" i="3" s="1"/>
  <c r="L19" i="3"/>
  <c r="J19" i="3" s="1"/>
  <c r="L18" i="3"/>
  <c r="J18" i="3" s="1"/>
  <c r="L10" i="3"/>
  <c r="J10" i="3" s="1"/>
  <c r="L35" i="3"/>
  <c r="J35" i="3" s="1"/>
  <c r="L13" i="3"/>
  <c r="J13" i="3" s="1"/>
  <c r="L20" i="3"/>
  <c r="J20" i="3" s="1"/>
  <c r="L27" i="3"/>
  <c r="J27" i="3" s="1"/>
  <c r="L34" i="3"/>
  <c r="J34" i="3" s="1"/>
  <c r="L26" i="3"/>
  <c r="J26" i="3" s="1"/>
  <c r="L25" i="3"/>
  <c r="J25" i="3" s="1"/>
  <c r="L6" i="3"/>
  <c r="J6" i="3" s="1"/>
</calcChain>
</file>

<file path=xl/sharedStrings.xml><?xml version="1.0" encoding="utf-8"?>
<sst xmlns="http://schemas.openxmlformats.org/spreadsheetml/2006/main" count="2180" uniqueCount="526">
  <si>
    <t>country</t>
  </si>
  <si>
    <t>country code</t>
  </si>
  <si>
    <t>region (WHO)</t>
  </si>
  <si>
    <t>income group</t>
  </si>
  <si>
    <t>year</t>
  </si>
  <si>
    <t>Algeria</t>
  </si>
  <si>
    <t>DZA</t>
  </si>
  <si>
    <t>AFR</t>
  </si>
  <si>
    <t>Low-Mid</t>
  </si>
  <si>
    <t>2019</t>
  </si>
  <si>
    <t>Angola</t>
  </si>
  <si>
    <t>AGO</t>
  </si>
  <si>
    <t>Botswana</t>
  </si>
  <si>
    <t>BWA</t>
  </si>
  <si>
    <t>Up-Mid</t>
  </si>
  <si>
    <t>Burkina Faso</t>
  </si>
  <si>
    <t>BFA</t>
  </si>
  <si>
    <t>Low</t>
  </si>
  <si>
    <t>Burundi</t>
  </si>
  <si>
    <t>BDI</t>
  </si>
  <si>
    <t>Benin</t>
  </si>
  <si>
    <t>BEN</t>
  </si>
  <si>
    <t>Cabo Verde Republic of</t>
  </si>
  <si>
    <t>CPV</t>
  </si>
  <si>
    <t>Cameroon</t>
  </si>
  <si>
    <t>CMR</t>
  </si>
  <si>
    <t>Central African Republic</t>
  </si>
  <si>
    <t>CAF</t>
  </si>
  <si>
    <t>Chad</t>
  </si>
  <si>
    <t>TCD</t>
  </si>
  <si>
    <t>Comoros</t>
  </si>
  <si>
    <t>COM</t>
  </si>
  <si>
    <t>Congo</t>
  </si>
  <si>
    <t>COG</t>
  </si>
  <si>
    <t>Côte d'Ivoire</t>
  </si>
  <si>
    <t>CIV</t>
  </si>
  <si>
    <t>Democratic Republic of the Congo</t>
  </si>
  <si>
    <t>COD</t>
  </si>
  <si>
    <t>Equatorial Guinea</t>
  </si>
  <si>
    <t>GNQ</t>
  </si>
  <si>
    <t>Eritrea</t>
  </si>
  <si>
    <t>ERI</t>
  </si>
  <si>
    <t>Eswatini</t>
  </si>
  <si>
    <t>SWZ</t>
  </si>
  <si>
    <t>Ethiopia</t>
  </si>
  <si>
    <t>ETH</t>
  </si>
  <si>
    <t>Gabon</t>
  </si>
  <si>
    <t>GAB</t>
  </si>
  <si>
    <t>Gambia</t>
  </si>
  <si>
    <t>GMB</t>
  </si>
  <si>
    <t>Ghana</t>
  </si>
  <si>
    <t>GHA</t>
  </si>
  <si>
    <t>Guinea</t>
  </si>
  <si>
    <t>GIN</t>
  </si>
  <si>
    <t>Guinea-Bissau</t>
  </si>
  <si>
    <t>GNB</t>
  </si>
  <si>
    <t>Kenya</t>
  </si>
  <si>
    <t>KEN</t>
  </si>
  <si>
    <t>Lesotho</t>
  </si>
  <si>
    <t>LSO</t>
  </si>
  <si>
    <t>Liberia</t>
  </si>
  <si>
    <t>LBR</t>
  </si>
  <si>
    <t>Madagascar</t>
  </si>
  <si>
    <t>MDG</t>
  </si>
  <si>
    <t>Malawi</t>
  </si>
  <si>
    <t>MWI</t>
  </si>
  <si>
    <t>Mali</t>
  </si>
  <si>
    <t>MLI</t>
  </si>
  <si>
    <t>Mauritania</t>
  </si>
  <si>
    <t>MRT</t>
  </si>
  <si>
    <t>Mauritius</t>
  </si>
  <si>
    <t>MUS</t>
  </si>
  <si>
    <t>Hi</t>
  </si>
  <si>
    <t>Mozambique</t>
  </si>
  <si>
    <t>MOZ</t>
  </si>
  <si>
    <t>Namibia</t>
  </si>
  <si>
    <t>NAM</t>
  </si>
  <si>
    <t>Niger</t>
  </si>
  <si>
    <t>NER</t>
  </si>
  <si>
    <t>Nigeria</t>
  </si>
  <si>
    <t>NGA</t>
  </si>
  <si>
    <t>Rwanda</t>
  </si>
  <si>
    <t>RWA</t>
  </si>
  <si>
    <t>Sao Tome and Principe</t>
  </si>
  <si>
    <t>STP</t>
  </si>
  <si>
    <t>Senegal</t>
  </si>
  <si>
    <t>SEN</t>
  </si>
  <si>
    <t>Seychelles</t>
  </si>
  <si>
    <t>SYC</t>
  </si>
  <si>
    <t>Sierra Leone</t>
  </si>
  <si>
    <t>SLE</t>
  </si>
  <si>
    <t>South Africa</t>
  </si>
  <si>
    <t>ZAF</t>
  </si>
  <si>
    <t>South Sudan</t>
  </si>
  <si>
    <t>SSD</t>
  </si>
  <si>
    <t>Togo</t>
  </si>
  <si>
    <t>TGO</t>
  </si>
  <si>
    <t>Uganda</t>
  </si>
  <si>
    <t>UGA</t>
  </si>
  <si>
    <t>United Republic of Tanzania</t>
  </si>
  <si>
    <t>TZA</t>
  </si>
  <si>
    <t>Zambia</t>
  </si>
  <si>
    <t>ZMB</t>
  </si>
  <si>
    <t>Zimbabwe</t>
  </si>
  <si>
    <t>ZWE</t>
  </si>
  <si>
    <t>Antigua and Barbuda</t>
  </si>
  <si>
    <t>ATG</t>
  </si>
  <si>
    <t>AMR</t>
  </si>
  <si>
    <t>Argentina</t>
  </si>
  <si>
    <t>ARG</t>
  </si>
  <si>
    <t>Bahamas</t>
  </si>
  <si>
    <t>BHS</t>
  </si>
  <si>
    <t>Barbados</t>
  </si>
  <si>
    <t>BRB</t>
  </si>
  <si>
    <t>Belize</t>
  </si>
  <si>
    <t>BLZ</t>
  </si>
  <si>
    <t xml:space="preserve">Bolivia Plurinational States of </t>
  </si>
  <si>
    <t>BOL</t>
  </si>
  <si>
    <t>Brazil</t>
  </si>
  <si>
    <t>BRA</t>
  </si>
  <si>
    <t>Canada</t>
  </si>
  <si>
    <t>CAN</t>
  </si>
  <si>
    <t>Chile</t>
  </si>
  <si>
    <t>CHL</t>
  </si>
  <si>
    <t>Colombia</t>
  </si>
  <si>
    <t>COL</t>
  </si>
  <si>
    <t>Costa Rica</t>
  </si>
  <si>
    <t>CRI</t>
  </si>
  <si>
    <t>Cuba</t>
  </si>
  <si>
    <t>CUB</t>
  </si>
  <si>
    <t>Dominica</t>
  </si>
  <si>
    <t>DMA</t>
  </si>
  <si>
    <t>Dominican Republic</t>
  </si>
  <si>
    <t>DOM</t>
  </si>
  <si>
    <t>Ecuador</t>
  </si>
  <si>
    <t>ECU</t>
  </si>
  <si>
    <t>El Salvador</t>
  </si>
  <si>
    <t>SLV</t>
  </si>
  <si>
    <t>Grenada</t>
  </si>
  <si>
    <t>GRD</t>
  </si>
  <si>
    <t>Guatemala</t>
  </si>
  <si>
    <t>GTM</t>
  </si>
  <si>
    <t>Guyana</t>
  </si>
  <si>
    <t>GUY</t>
  </si>
  <si>
    <t>Haiti</t>
  </si>
  <si>
    <t>HTI</t>
  </si>
  <si>
    <t>Honduras</t>
  </si>
  <si>
    <t>HND</t>
  </si>
  <si>
    <t>Jamaica</t>
  </si>
  <si>
    <t>JAM</t>
  </si>
  <si>
    <t>Mexico</t>
  </si>
  <si>
    <t>MEX</t>
  </si>
  <si>
    <t>Nicaragua</t>
  </si>
  <si>
    <t>NIC</t>
  </si>
  <si>
    <t>Panama</t>
  </si>
  <si>
    <t>PAN</t>
  </si>
  <si>
    <t>Paraguay</t>
  </si>
  <si>
    <t>PRY</t>
  </si>
  <si>
    <t>Peru</t>
  </si>
  <si>
    <t>PER</t>
  </si>
  <si>
    <t>Saint Kitts and Nevis</t>
  </si>
  <si>
    <t>KNA</t>
  </si>
  <si>
    <t>Saint Lucia</t>
  </si>
  <si>
    <t>LCA</t>
  </si>
  <si>
    <t>Saint Vincent and the Grenadines</t>
  </si>
  <si>
    <t>VCT</t>
  </si>
  <si>
    <t>Suriname</t>
  </si>
  <si>
    <t>SUR</t>
  </si>
  <si>
    <t>Trinidad and Tobago</t>
  </si>
  <si>
    <t>TTO</t>
  </si>
  <si>
    <t>United States of America</t>
  </si>
  <si>
    <t>USA</t>
  </si>
  <si>
    <t>Uruguay</t>
  </si>
  <si>
    <t>URY</t>
  </si>
  <si>
    <t>Venezuela (Bolivarian Republic of)</t>
  </si>
  <si>
    <t>VEN</t>
  </si>
  <si>
    <t>Afghanistan</t>
  </si>
  <si>
    <t>AFG</t>
  </si>
  <si>
    <t>EMR</t>
  </si>
  <si>
    <t>Bahrain</t>
  </si>
  <si>
    <t>BHR</t>
  </si>
  <si>
    <t>Djibouti</t>
  </si>
  <si>
    <t>DJI</t>
  </si>
  <si>
    <t>Egypt</t>
  </si>
  <si>
    <t>EGY</t>
  </si>
  <si>
    <t>Iran</t>
  </si>
  <si>
    <t>IRN</t>
  </si>
  <si>
    <t>Iraq</t>
  </si>
  <si>
    <t>IRQ</t>
  </si>
  <si>
    <t>Jordan</t>
  </si>
  <si>
    <t>JOR</t>
  </si>
  <si>
    <t>Kuwait</t>
  </si>
  <si>
    <t>KWT</t>
  </si>
  <si>
    <t>Lebanon</t>
  </si>
  <si>
    <t>LBN</t>
  </si>
  <si>
    <t>Libya</t>
  </si>
  <si>
    <t>LBY</t>
  </si>
  <si>
    <t>Morocco</t>
  </si>
  <si>
    <t>MAR</t>
  </si>
  <si>
    <t>Oman</t>
  </si>
  <si>
    <t>OMN</t>
  </si>
  <si>
    <t>Pakistan</t>
  </si>
  <si>
    <t>PAK</t>
  </si>
  <si>
    <t>Qatar</t>
  </si>
  <si>
    <t>QAT</t>
  </si>
  <si>
    <t>Saudi Arabia</t>
  </si>
  <si>
    <t>SAU</t>
  </si>
  <si>
    <t>Sudan</t>
  </si>
  <si>
    <t>SDN</t>
  </si>
  <si>
    <t>Syria</t>
  </si>
  <si>
    <t>SYR</t>
  </si>
  <si>
    <t>Tunisia</t>
  </si>
  <si>
    <t>TUN</t>
  </si>
  <si>
    <t>United Arab Emirates</t>
  </si>
  <si>
    <t>ARE</t>
  </si>
  <si>
    <t>Yemen</t>
  </si>
  <si>
    <t>YEM</t>
  </si>
  <si>
    <t>Albania</t>
  </si>
  <si>
    <t>ALB</t>
  </si>
  <si>
    <t>EUR</t>
  </si>
  <si>
    <t>Andorra</t>
  </si>
  <si>
    <t>AND</t>
  </si>
  <si>
    <t>Armenia</t>
  </si>
  <si>
    <t>ARM</t>
  </si>
  <si>
    <t>Austria</t>
  </si>
  <si>
    <t>AUT</t>
  </si>
  <si>
    <t>Azerbaijan</t>
  </si>
  <si>
    <t>AZE</t>
  </si>
  <si>
    <t>Belarus</t>
  </si>
  <si>
    <t>BLR</t>
  </si>
  <si>
    <t>Belgium</t>
  </si>
  <si>
    <t>BEL</t>
  </si>
  <si>
    <t>Bosnia and Herzegovina</t>
  </si>
  <si>
    <t>BIH</t>
  </si>
  <si>
    <t>Bulgaria</t>
  </si>
  <si>
    <t>BGR</t>
  </si>
  <si>
    <t>Croatia</t>
  </si>
  <si>
    <t>HRV</t>
  </si>
  <si>
    <t>Cyprus</t>
  </si>
  <si>
    <t>CYP</t>
  </si>
  <si>
    <t>Czech Republic</t>
  </si>
  <si>
    <t>CZE</t>
  </si>
  <si>
    <t>Denmark</t>
  </si>
  <si>
    <t>DNK</t>
  </si>
  <si>
    <t>Estonia</t>
  </si>
  <si>
    <t>EST</t>
  </si>
  <si>
    <t>Finland</t>
  </si>
  <si>
    <t>FIN</t>
  </si>
  <si>
    <t>France</t>
  </si>
  <si>
    <t>FRA</t>
  </si>
  <si>
    <t>Georgia</t>
  </si>
  <si>
    <t>GEO</t>
  </si>
  <si>
    <t>Germany</t>
  </si>
  <si>
    <t>DEU</t>
  </si>
  <si>
    <t>Greece</t>
  </si>
  <si>
    <t>GRC</t>
  </si>
  <si>
    <t>Hungary</t>
  </si>
  <si>
    <t>HUN</t>
  </si>
  <si>
    <t>Iceland</t>
  </si>
  <si>
    <t>ISL</t>
  </si>
  <si>
    <t>Ireland</t>
  </si>
  <si>
    <t>IRL</t>
  </si>
  <si>
    <t>Israel</t>
  </si>
  <si>
    <t>ISR</t>
  </si>
  <si>
    <t>Italy</t>
  </si>
  <si>
    <t>ITA</t>
  </si>
  <si>
    <t>Kazakhstan</t>
  </si>
  <si>
    <t>KAZ</t>
  </si>
  <si>
    <t>Kyrgyzstan</t>
  </si>
  <si>
    <t>KGZ</t>
  </si>
  <si>
    <t>Latvia</t>
  </si>
  <si>
    <t>LVA</t>
  </si>
  <si>
    <t>Lithuania</t>
  </si>
  <si>
    <t>LTU</t>
  </si>
  <si>
    <t>Luxembourg</t>
  </si>
  <si>
    <t>LUX</t>
  </si>
  <si>
    <t>Malta</t>
  </si>
  <si>
    <t>MLT</t>
  </si>
  <si>
    <t>Monaco</t>
  </si>
  <si>
    <t>MCO</t>
  </si>
  <si>
    <t>Montenegro</t>
  </si>
  <si>
    <t>MNE</t>
  </si>
  <si>
    <t>Netherlands</t>
  </si>
  <si>
    <t>NLD</t>
  </si>
  <si>
    <t>Norway</t>
  </si>
  <si>
    <t>NOR</t>
  </si>
  <si>
    <t>Poland</t>
  </si>
  <si>
    <t>POL</t>
  </si>
  <si>
    <t>Portugal</t>
  </si>
  <si>
    <t>PRT</t>
  </si>
  <si>
    <t>Republic of Moldova</t>
  </si>
  <si>
    <t>MDA</t>
  </si>
  <si>
    <t>Romania</t>
  </si>
  <si>
    <t>ROU</t>
  </si>
  <si>
    <t>Russian Federation</t>
  </si>
  <si>
    <t>RUS</t>
  </si>
  <si>
    <t>San Marino</t>
  </si>
  <si>
    <t>SMR</t>
  </si>
  <si>
    <t>Serbia</t>
  </si>
  <si>
    <t>SRB</t>
  </si>
  <si>
    <t>Slovakia</t>
  </si>
  <si>
    <t>SVK</t>
  </si>
  <si>
    <t>Slovenia</t>
  </si>
  <si>
    <t>SVN</t>
  </si>
  <si>
    <t>Spain</t>
  </si>
  <si>
    <t>ESP</t>
  </si>
  <si>
    <t>Sweden</t>
  </si>
  <si>
    <t>SWE</t>
  </si>
  <si>
    <t>Switzerland</t>
  </si>
  <si>
    <t>CHE</t>
  </si>
  <si>
    <t>Tajikistan</t>
  </si>
  <si>
    <t>TJK</t>
  </si>
  <si>
    <t>The Republic of North Macedonia</t>
  </si>
  <si>
    <t>MKD</t>
  </si>
  <si>
    <t>Turkey</t>
  </si>
  <si>
    <t>TUR</t>
  </si>
  <si>
    <t>Turkmenistan</t>
  </si>
  <si>
    <t>TKM</t>
  </si>
  <si>
    <t>Ukraine</t>
  </si>
  <si>
    <t>UKR</t>
  </si>
  <si>
    <t>United Kingdom</t>
  </si>
  <si>
    <t>GBR</t>
  </si>
  <si>
    <t>Uzbekistan</t>
  </si>
  <si>
    <t>UZB</t>
  </si>
  <si>
    <t>Bangladesh</t>
  </si>
  <si>
    <t>BGD</t>
  </si>
  <si>
    <t>SEAR</t>
  </si>
  <si>
    <t>Bhutan</t>
  </si>
  <si>
    <t>BTN</t>
  </si>
  <si>
    <t>India</t>
  </si>
  <si>
    <t>IND</t>
  </si>
  <si>
    <t>Indonesia</t>
  </si>
  <si>
    <t>IDN</t>
  </si>
  <si>
    <t>Maldives</t>
  </si>
  <si>
    <t>MDV</t>
  </si>
  <si>
    <t>Myanmar</t>
  </si>
  <si>
    <t>MMR</t>
  </si>
  <si>
    <t>Nepal</t>
  </si>
  <si>
    <t>NPL</t>
  </si>
  <si>
    <t>Sri Lanka</t>
  </si>
  <si>
    <t>LKA</t>
  </si>
  <si>
    <t>Thailand</t>
  </si>
  <si>
    <t>THA</t>
  </si>
  <si>
    <t>Timor-Leste</t>
  </si>
  <si>
    <t>TLS</t>
  </si>
  <si>
    <t>Australia</t>
  </si>
  <si>
    <t>AUS</t>
  </si>
  <si>
    <t>WPR</t>
  </si>
  <si>
    <t>Brunei Darussalam</t>
  </si>
  <si>
    <t>BRN</t>
  </si>
  <si>
    <t>Cambodia</t>
  </si>
  <si>
    <t>KHM</t>
  </si>
  <si>
    <t>China</t>
  </si>
  <si>
    <t>CHN</t>
  </si>
  <si>
    <t>Cook Islands</t>
  </si>
  <si>
    <t>COK</t>
  </si>
  <si>
    <t>Fiji</t>
  </si>
  <si>
    <t>FJI</t>
  </si>
  <si>
    <t>Japan</t>
  </si>
  <si>
    <t>JPN</t>
  </si>
  <si>
    <t>Kiribati</t>
  </si>
  <si>
    <t>KIR</t>
  </si>
  <si>
    <t>Lao People's Democratic Republic</t>
  </si>
  <si>
    <t>LAO</t>
  </si>
  <si>
    <t>Malaysia</t>
  </si>
  <si>
    <t>MYS</t>
  </si>
  <si>
    <t>Marshall Islands</t>
  </si>
  <si>
    <t>MHL</t>
  </si>
  <si>
    <t>Micronesia (Federated States of)</t>
  </si>
  <si>
    <t>FSM</t>
  </si>
  <si>
    <t>Mongolia</t>
  </si>
  <si>
    <t>MNG</t>
  </si>
  <si>
    <t>Nauru</t>
  </si>
  <si>
    <t>NRU</t>
  </si>
  <si>
    <t>New Zealand</t>
  </si>
  <si>
    <t>NZL</t>
  </si>
  <si>
    <t>Niue</t>
  </si>
  <si>
    <t>NIU</t>
  </si>
  <si>
    <t>Palau</t>
  </si>
  <si>
    <t>PLW</t>
  </si>
  <si>
    <t>Papua New Guinea</t>
  </si>
  <si>
    <t>PNG</t>
  </si>
  <si>
    <t>Philippines</t>
  </si>
  <si>
    <t>PHL</t>
  </si>
  <si>
    <t>Republic of Korea</t>
  </si>
  <si>
    <t>KOR</t>
  </si>
  <si>
    <t>Samoa</t>
  </si>
  <si>
    <t>WSM</t>
  </si>
  <si>
    <t>Singapore</t>
  </si>
  <si>
    <t>SGP</t>
  </si>
  <si>
    <t>Solomon Islands</t>
  </si>
  <si>
    <t>SLB</t>
  </si>
  <si>
    <t>Tonga</t>
  </si>
  <si>
    <t>TON</t>
  </si>
  <si>
    <t>Tuvalu</t>
  </si>
  <si>
    <t>TUV</t>
  </si>
  <si>
    <t>Vanuatu</t>
  </si>
  <si>
    <t>VUT</t>
  </si>
  <si>
    <t>Viet Nam</t>
  </si>
  <si>
    <t>VNM</t>
  </si>
  <si>
    <t>che_gdp</t>
  </si>
  <si>
    <t/>
  </si>
  <si>
    <t>Country</t>
  </si>
  <si>
    <t>Hong Kong, China (SAR)</t>
  </si>
  <si>
    <t>Liechtenstein</t>
  </si>
  <si>
    <t>Czechia</t>
  </si>
  <si>
    <t>Türkiye</t>
  </si>
  <si>
    <t>Iran (Islamic Republic of)</t>
  </si>
  <si>
    <t>North Macedonia</t>
  </si>
  <si>
    <t>Palestine, State of</t>
  </si>
  <si>
    <t>Bolivia (Plurinational State of)</t>
  </si>
  <si>
    <t>Cabo Verde</t>
  </si>
  <si>
    <t>Syrian Arab Republic</t>
  </si>
  <si>
    <t>Year</t>
  </si>
  <si>
    <t>Micronesia (Fed. States of)</t>
  </si>
  <si>
    <t>Date</t>
  </si>
  <si>
    <t>Month</t>
  </si>
  <si>
    <t>Lat</t>
  </si>
  <si>
    <t>Long</t>
  </si>
  <si>
    <t>Cases</t>
  </si>
  <si>
    <t>Deaths</t>
  </si>
  <si>
    <t>Recovered</t>
  </si>
  <si>
    <t>ActiveCases</t>
  </si>
  <si>
    <t>FatalityRate</t>
  </si>
  <si>
    <t>Antarctica</t>
  </si>
  <si>
    <t>Burma</t>
  </si>
  <si>
    <t>Inf</t>
  </si>
  <si>
    <t>Congo (Brazzaville)</t>
  </si>
  <si>
    <t>Congo (Kinshasa)</t>
  </si>
  <si>
    <t>Cote d'Ivoire</t>
  </si>
  <si>
    <t>Diamond Princess</t>
  </si>
  <si>
    <t>Holy See</t>
  </si>
  <si>
    <t>Korea, North</t>
  </si>
  <si>
    <t>Korea, South</t>
  </si>
  <si>
    <t>Kosovo</t>
  </si>
  <si>
    <t>MS Zaandam</t>
  </si>
  <si>
    <t>Somalia</t>
  </si>
  <si>
    <t>Summer Olympics 2020</t>
  </si>
  <si>
    <t>Taiwan*</t>
  </si>
  <si>
    <t>West Bank and Gaza</t>
  </si>
  <si>
    <t>Winter Olympics 2022</t>
  </si>
  <si>
    <t>birlesik</t>
  </si>
  <si>
    <t>Korea</t>
  </si>
  <si>
    <t>Slovak Republic</t>
  </si>
  <si>
    <t>United States</t>
  </si>
  <si>
    <t>Sütun1</t>
  </si>
  <si>
    <t>eksik</t>
  </si>
  <si>
    <t>We</t>
  </si>
  <si>
    <t>ilk _tarih</t>
  </si>
  <si>
    <t>son_tarih</t>
  </si>
  <si>
    <t>ülke</t>
  </si>
  <si>
    <r>
      <t>c</t>
    </r>
    <r>
      <rPr>
        <vertAlign val="subscript"/>
        <sz val="13"/>
        <rFont val="Calibri"/>
        <family val="2"/>
        <charset val="162"/>
        <scheme val="minor"/>
      </rPr>
      <t>c</t>
    </r>
  </si>
  <si>
    <r>
      <t>t</t>
    </r>
    <r>
      <rPr>
        <vertAlign val="subscript"/>
        <sz val="13"/>
        <rFont val="Calibri"/>
        <family val="2"/>
        <charset val="162"/>
        <scheme val="minor"/>
      </rPr>
      <t>c</t>
    </r>
  </si>
  <si>
    <r>
      <t>p</t>
    </r>
    <r>
      <rPr>
        <vertAlign val="subscript"/>
        <sz val="13"/>
        <rFont val="Calibri"/>
        <family val="2"/>
        <charset val="162"/>
        <scheme val="minor"/>
      </rPr>
      <t>d</t>
    </r>
  </si>
  <si>
    <r>
      <t>h</t>
    </r>
    <r>
      <rPr>
        <vertAlign val="subscript"/>
        <sz val="13"/>
        <rFont val="Calibri"/>
        <family val="2"/>
        <charset val="162"/>
        <scheme val="minor"/>
      </rPr>
      <t>i</t>
    </r>
  </si>
  <si>
    <t>Grafik Verisi</t>
  </si>
  <si>
    <t>Sıralama</t>
  </si>
  <si>
    <t>Ülke</t>
  </si>
  <si>
    <t>il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</si>
  <si>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</si>
  <si>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</si>
  <si>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</si>
  <si>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</si>
  <si>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</si>
  <si>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</si>
  <si>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</si>
  <si>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</si>
  <si>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</si>
  <si>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</si>
  <si>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</si>
  <si>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</si>
  <si>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</si>
  <si>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</si>
  <si>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</si>
  <si>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</si>
  <si>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</si>
  <si>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</si>
  <si>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</si>
  <si>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</si>
  <si>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</si>
  <si>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</si>
  <si>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</si>
  <si>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</si>
  <si>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</si>
  <si>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</si>
  <si>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</si>
  <si>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</si>
  <si>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</si>
  <si>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</si>
  <si>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r>
      <t>W</t>
    </r>
    <r>
      <rPr>
        <vertAlign val="subscript"/>
        <sz val="13"/>
        <rFont val="Calibri"/>
        <family val="2"/>
        <charset val="162"/>
        <scheme val="minor"/>
      </rPr>
      <t>e</t>
    </r>
  </si>
  <si>
    <t>ü1</t>
  </si>
  <si>
    <t>ü2</t>
  </si>
  <si>
    <t>ü3</t>
  </si>
  <si>
    <t>ü4</t>
  </si>
  <si>
    <t>ü5</t>
  </si>
  <si>
    <t>ü6</t>
  </si>
  <si>
    <t>ü7</t>
  </si>
  <si>
    <t>ü8</t>
  </si>
  <si>
    <t>ü9</t>
  </si>
  <si>
    <t>ü10</t>
  </si>
  <si>
    <t>ü11</t>
  </si>
  <si>
    <t>ü12</t>
  </si>
  <si>
    <t>ü13</t>
  </si>
  <si>
    <t>ü14</t>
  </si>
  <si>
    <t>ü15</t>
  </si>
  <si>
    <t>ü16</t>
  </si>
  <si>
    <t>ü17</t>
  </si>
  <si>
    <t>ü18</t>
  </si>
  <si>
    <t>ü19</t>
  </si>
  <si>
    <t>ü20</t>
  </si>
  <si>
    <t>ü21</t>
  </si>
  <si>
    <t>ü22</t>
  </si>
  <si>
    <t>ü23</t>
  </si>
  <si>
    <t>ü24</t>
  </si>
  <si>
    <t>ü25</t>
  </si>
  <si>
    <t>ü26</t>
  </si>
  <si>
    <t>ü27</t>
  </si>
  <si>
    <t>ü28</t>
  </si>
  <si>
    <t>ü29</t>
  </si>
  <si>
    <t>ü30</t>
  </si>
  <si>
    <t>Not</t>
  </si>
  <si>
    <r>
      <t>Ülke içi salgın büyüklüğü hesaplandığı için salgın dalga boyu eşitliği (W</t>
    </r>
    <r>
      <rPr>
        <b/>
        <vertAlign val="subscript"/>
        <sz val="14"/>
        <color theme="1"/>
        <rFont val="Calibri"/>
        <family val="2"/>
        <charset val="162"/>
        <scheme val="minor"/>
      </rPr>
      <t>e</t>
    </r>
    <r>
      <rPr>
        <b/>
        <sz val="14"/>
        <color theme="1"/>
        <rFont val="Calibri"/>
        <family val="2"/>
        <charset val="162"/>
        <scheme val="minor"/>
      </rPr>
      <t>)'nin paydasından insani gelişme endeksi (h</t>
    </r>
    <r>
      <rPr>
        <b/>
        <vertAlign val="subscript"/>
        <sz val="14"/>
        <color theme="1"/>
        <rFont val="Calibri"/>
        <family val="2"/>
        <charset val="162"/>
        <scheme val="minor"/>
      </rPr>
      <t>i</t>
    </r>
    <r>
      <rPr>
        <b/>
        <sz val="14"/>
        <color theme="1"/>
        <rFont val="Calibri"/>
        <family val="2"/>
        <charset val="162"/>
        <scheme val="minor"/>
      </rPr>
      <t>) parametresi çıkartılmıştır.</t>
    </r>
  </si>
  <si>
    <t xml:space="preserve">Ülke içi salgın büyüklüğü eşitliği </t>
  </si>
  <si>
    <t>Not: F9 tuşuna basılı tutarak ülkelere ait yeni parametre değerleri üreterek farklılaşmaları görebilirsiniz. Daha anlaşılır olabilmesi adına makeleyle birlikte aşağıdaki örnek simülasyon uygulamasının takip edilmesi önerilmektedir.</t>
  </si>
  <si>
    <r>
      <rPr>
        <b/>
        <sz val="16"/>
        <color theme="1"/>
        <rFont val="Calibri"/>
        <family val="2"/>
        <charset val="162"/>
        <scheme val="minor"/>
      </rPr>
      <t>Not:</t>
    </r>
    <r>
      <rPr>
        <b/>
        <sz val="14"/>
        <color theme="1"/>
        <rFont val="Calibri"/>
        <family val="2"/>
        <charset val="162"/>
        <scheme val="minor"/>
      </rPr>
      <t xml:space="preserve"> F9 tuşuna basılı tutarak  ülke içindeki illere ait yeni parametre değerleri üreterek farklılaşmaları görebilirsiniz. Daha anlaşılır olabilmesi adına makeleyle birlikte aşağıdaki örnek simülasyon uygulamasının takip edilmesi önerilmektedir.</t>
    </r>
  </si>
  <si>
    <t>Ülkeler arası düzey salgın büyüklüğü eşitliği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</si>
</sst>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Calibri"/>
      <family val="2"/>
      <charset val="162"/>
      <scheme val="minor"/>
    </font>
    <font>
      <vertAlign val="subscript"/>
      <sz val="13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vertAlign val="subscript"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4" tint="0.3999755851924192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4" tint="0.39997558519241921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2" fontId="0" fillId="0" borderId="0" xfId="0" applyNumberFormat="1"/>
    <xf numFmtId="0" fontId="4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30">
    <dxf>
      <font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tr-TR"/>
              <a:t>Salgın Dalga Boyu Büyüklüğü (W</a:t>
            </a:r>
            <a:r>
              <a:rPr lang="tr-TR" baseline="-25000"/>
              <a:t>e</a:t>
            </a:r>
            <a:r>
              <a:rPr lang="tr-TR"/>
              <a:t>), Ülkeler Arası</a:t>
            </a:r>
            <a:r>
              <a:rPr lang="tr-TR" baseline="0"/>
              <a:t> Düzey</a:t>
            </a:r>
            <a:r>
              <a:rPr lang="tr-TR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tr-T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ulke_arası_duzey!$J$6:$J$35</c:f>
              <c:strCache>
                <c:ptCount val="30"/>
                <c:pt idx="0">
                  <c:v>ü30</c:v>
                </c:pt>
                <c:pt idx="1">
                  <c:v>ü24</c:v>
                </c:pt>
                <c:pt idx="2">
                  <c:v>ü6</c:v>
                </c:pt>
                <c:pt idx="3">
                  <c:v>ü7</c:v>
                </c:pt>
                <c:pt idx="4">
                  <c:v>ü21</c:v>
                </c:pt>
                <c:pt idx="5">
                  <c:v>ü13</c:v>
                </c:pt>
                <c:pt idx="6">
                  <c:v>ü26</c:v>
                </c:pt>
                <c:pt idx="7">
                  <c:v>ü2</c:v>
                </c:pt>
                <c:pt idx="8">
                  <c:v>ü9</c:v>
                </c:pt>
                <c:pt idx="9">
                  <c:v>ü25</c:v>
                </c:pt>
                <c:pt idx="10">
                  <c:v>ü17</c:v>
                </c:pt>
                <c:pt idx="11">
                  <c:v>ü11</c:v>
                </c:pt>
                <c:pt idx="12">
                  <c:v>ü10</c:v>
                </c:pt>
                <c:pt idx="13">
                  <c:v>ü27</c:v>
                </c:pt>
                <c:pt idx="14">
                  <c:v>ü12</c:v>
                </c:pt>
                <c:pt idx="15">
                  <c:v>ü29</c:v>
                </c:pt>
                <c:pt idx="16">
                  <c:v>ü16</c:v>
                </c:pt>
                <c:pt idx="17">
                  <c:v>ü15</c:v>
                </c:pt>
                <c:pt idx="18">
                  <c:v>ü23</c:v>
                </c:pt>
                <c:pt idx="19">
                  <c:v>ü3</c:v>
                </c:pt>
                <c:pt idx="20">
                  <c:v>ü4</c:v>
                </c:pt>
                <c:pt idx="21">
                  <c:v>ü18</c:v>
                </c:pt>
                <c:pt idx="22">
                  <c:v>ü14</c:v>
                </c:pt>
                <c:pt idx="23">
                  <c:v>ü8</c:v>
                </c:pt>
                <c:pt idx="24">
                  <c:v>ü19</c:v>
                </c:pt>
                <c:pt idx="25">
                  <c:v>ü1</c:v>
                </c:pt>
                <c:pt idx="26">
                  <c:v>ü20</c:v>
                </c:pt>
                <c:pt idx="27">
                  <c:v>ü5</c:v>
                </c:pt>
                <c:pt idx="28">
                  <c:v>ü28</c:v>
                </c:pt>
                <c:pt idx="29">
                  <c:v>ü22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ulke_arası_duzey!$A$6:$A$35</c:f>
              <c:strCache>
                <c:ptCount val="30"/>
                <c:pt idx="0">
                  <c:v>ü1</c:v>
                </c:pt>
                <c:pt idx="1">
                  <c:v>ü2</c:v>
                </c:pt>
                <c:pt idx="2">
                  <c:v>ü3</c:v>
                </c:pt>
                <c:pt idx="3">
                  <c:v>ü4</c:v>
                </c:pt>
                <c:pt idx="4">
                  <c:v>ü5</c:v>
                </c:pt>
                <c:pt idx="5">
                  <c:v>ü6</c:v>
                </c:pt>
                <c:pt idx="6">
                  <c:v>ü7</c:v>
                </c:pt>
                <c:pt idx="7">
                  <c:v>ü8</c:v>
                </c:pt>
                <c:pt idx="8">
                  <c:v>ü9</c:v>
                </c:pt>
                <c:pt idx="9">
                  <c:v>ü10</c:v>
                </c:pt>
                <c:pt idx="10">
                  <c:v>ü11</c:v>
                </c:pt>
                <c:pt idx="11">
                  <c:v>ü12</c:v>
                </c:pt>
                <c:pt idx="12">
                  <c:v>ü13</c:v>
                </c:pt>
                <c:pt idx="13">
                  <c:v>ü14</c:v>
                </c:pt>
                <c:pt idx="14">
                  <c:v>ü15</c:v>
                </c:pt>
                <c:pt idx="15">
                  <c:v>ü16</c:v>
                </c:pt>
                <c:pt idx="16">
                  <c:v>ü17</c:v>
                </c:pt>
                <c:pt idx="17">
                  <c:v>ü18</c:v>
                </c:pt>
                <c:pt idx="18">
                  <c:v>ü19</c:v>
                </c:pt>
                <c:pt idx="19">
                  <c:v>ü20</c:v>
                </c:pt>
                <c:pt idx="20">
                  <c:v>ü21</c:v>
                </c:pt>
                <c:pt idx="21">
                  <c:v>ü22</c:v>
                </c:pt>
                <c:pt idx="22">
                  <c:v>ü23</c:v>
                </c:pt>
                <c:pt idx="23">
                  <c:v>ü24</c:v>
                </c:pt>
                <c:pt idx="24">
                  <c:v>ü25</c:v>
                </c:pt>
                <c:pt idx="25">
                  <c:v>ü26</c:v>
                </c:pt>
                <c:pt idx="26">
                  <c:v>ü27</c:v>
                </c:pt>
                <c:pt idx="27">
                  <c:v>ü28</c:v>
                </c:pt>
                <c:pt idx="28">
                  <c:v>ü29</c:v>
                </c:pt>
                <c:pt idx="29">
                  <c:v>ü30</c:v>
                </c:pt>
              </c:strCache>
            </c:strRef>
          </c:cat>
          <c:val>
            <c:numRef>
              <c:f>ulke_arası_duzey!$L$6:$L$35</c:f>
              <c:numCache>
                <c:formatCode>0.00</c:formatCode>
                <c:ptCount val="30"/>
                <c:pt idx="0">
                  <c:v>24.28407112295713</c:v>
                </c:pt>
                <c:pt idx="1">
                  <c:v>21.881381865557554</c:v>
                </c:pt>
                <c:pt idx="2">
                  <c:v>21.640618535296227</c:v>
                </c:pt>
                <c:pt idx="3">
                  <c:v>21.568528386566289</c:v>
                </c:pt>
                <c:pt idx="4">
                  <c:v>21.077542480983247</c:v>
                </c:pt>
                <c:pt idx="5">
                  <c:v>21.006118269903158</c:v>
                </c:pt>
                <c:pt idx="6">
                  <c:v>20.310520048168893</c:v>
                </c:pt>
                <c:pt idx="7">
                  <c:v>20.236415345982582</c:v>
                </c:pt>
                <c:pt idx="8">
                  <c:v>20.198049990803394</c:v>
                </c:pt>
                <c:pt idx="9">
                  <c:v>19.999186301391074</c:v>
                </c:pt>
                <c:pt idx="10">
                  <c:v>19.949509735220179</c:v>
                </c:pt>
                <c:pt idx="11">
                  <c:v>19.652347474792805</c:v>
                </c:pt>
                <c:pt idx="12">
                  <c:v>19.576467633380297</c:v>
                </c:pt>
                <c:pt idx="13">
                  <c:v>19.456650697248531</c:v>
                </c:pt>
                <c:pt idx="14">
                  <c:v>18.947222903937568</c:v>
                </c:pt>
                <c:pt idx="15">
                  <c:v>18.786171907845684</c:v>
                </c:pt>
                <c:pt idx="16">
                  <c:v>18.560597564319188</c:v>
                </c:pt>
                <c:pt idx="17">
                  <c:v>18.518065829121397</c:v>
                </c:pt>
                <c:pt idx="18">
                  <c:v>18.428638232195084</c:v>
                </c:pt>
                <c:pt idx="19">
                  <c:v>18.391797395846687</c:v>
                </c:pt>
                <c:pt idx="20">
                  <c:v>18.21958110803071</c:v>
                </c:pt>
                <c:pt idx="21">
                  <c:v>18.122217822647254</c:v>
                </c:pt>
                <c:pt idx="22">
                  <c:v>17.991717133903862</c:v>
                </c:pt>
                <c:pt idx="23">
                  <c:v>17.924441645739076</c:v>
                </c:pt>
                <c:pt idx="24">
                  <c:v>17.711286791193753</c:v>
                </c:pt>
                <c:pt idx="25">
                  <c:v>17.562115031736013</c:v>
                </c:pt>
                <c:pt idx="26">
                  <c:v>17.278863707887975</c:v>
                </c:pt>
                <c:pt idx="27">
                  <c:v>17.044412157303213</c:v>
                </c:pt>
                <c:pt idx="28">
                  <c:v>16.039525032805376</c:v>
                </c:pt>
                <c:pt idx="29">
                  <c:v>15.860548846251225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E9-4083-846D-46E092CDFC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overlap val="-48"/>
        <c:axId val="272298880"/>
        <c:axId val="272299968"/>
      </c:barChart>
      <c:catAx>
        <c:axId val="27229888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72299968"/>
        <c:crosses val="autoZero"/>
        <c:auto val="1"/>
        <c:lblAlgn val="ctr"/>
        <c:lblOffset val="100"/>
        <c:noMultiLvlLbl val="0"/>
      </c:catAx>
      <c:valAx>
        <c:axId val="2722999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7229888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tr-TR"/>
              <a:t>Salgın Dalga Boyu Büyüklüğü (We), İl</a:t>
            </a:r>
            <a:r>
              <a:rPr lang="tr-TR" baseline="0"/>
              <a:t> Düzeyi</a:t>
            </a:r>
            <a:r>
              <a:rPr lang="tr-TR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tr-T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ulke_ici_düzey!$I$6:$I$35</c:f>
              <c:strCache>
                <c:ptCount val="30"/>
                <c:pt idx="0">
                  <c:v>i5</c:v>
                </c:pt>
                <c:pt idx="1">
                  <c:v>i4</c:v>
                </c:pt>
                <c:pt idx="2">
                  <c:v>i26</c:v>
                </c:pt>
                <c:pt idx="3">
                  <c:v>i17</c:v>
                </c:pt>
                <c:pt idx="4">
                  <c:v>i19</c:v>
                </c:pt>
                <c:pt idx="5">
                  <c:v>i7</c:v>
                </c:pt>
                <c:pt idx="6">
                  <c:v>i23</c:v>
                </c:pt>
                <c:pt idx="7">
                  <c:v>i28</c:v>
                </c:pt>
                <c:pt idx="8">
                  <c:v>i25</c:v>
                </c:pt>
                <c:pt idx="9">
                  <c:v>i16</c:v>
                </c:pt>
                <c:pt idx="10">
                  <c:v>i11</c:v>
                </c:pt>
                <c:pt idx="11">
                  <c:v>i18</c:v>
                </c:pt>
                <c:pt idx="12">
                  <c:v>i14</c:v>
                </c:pt>
                <c:pt idx="13">
                  <c:v>i27</c:v>
                </c:pt>
                <c:pt idx="14">
                  <c:v>i10</c:v>
                </c:pt>
                <c:pt idx="15">
                  <c:v>i6</c:v>
                </c:pt>
                <c:pt idx="16">
                  <c:v>i9</c:v>
                </c:pt>
                <c:pt idx="17">
                  <c:v>i1</c:v>
                </c:pt>
                <c:pt idx="18">
                  <c:v>i3</c:v>
                </c:pt>
                <c:pt idx="19">
                  <c:v>i24</c:v>
                </c:pt>
                <c:pt idx="20">
                  <c:v>i8</c:v>
                </c:pt>
                <c:pt idx="21">
                  <c:v>i21</c:v>
                </c:pt>
                <c:pt idx="22">
                  <c:v>i2</c:v>
                </c:pt>
                <c:pt idx="23">
                  <c:v>i22</c:v>
                </c:pt>
                <c:pt idx="24">
                  <c:v>i20</c:v>
                </c:pt>
                <c:pt idx="25">
                  <c:v>i13</c:v>
                </c:pt>
                <c:pt idx="26">
                  <c:v>i15</c:v>
                </c:pt>
                <c:pt idx="27">
                  <c:v>i29</c:v>
                </c:pt>
                <c:pt idx="28">
                  <c:v>i30</c:v>
                </c:pt>
                <c:pt idx="29">
                  <c:v>i12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ulke_ici_düzey!$A$6:$A$35</c:f>
              <c:strCache>
                <c:ptCount val="30"/>
                <c:pt idx="0">
                  <c:v>i1</c:v>
                </c:pt>
                <c:pt idx="1">
                  <c:v>i2</c:v>
                </c:pt>
                <c:pt idx="2">
                  <c:v>i3</c:v>
                </c:pt>
                <c:pt idx="3">
                  <c:v>i4</c:v>
                </c:pt>
                <c:pt idx="4">
                  <c:v>i5</c:v>
                </c:pt>
                <c:pt idx="5">
                  <c:v>i6</c:v>
                </c:pt>
                <c:pt idx="6">
                  <c:v>i7</c:v>
                </c:pt>
                <c:pt idx="7">
                  <c:v>i8</c:v>
                </c:pt>
                <c:pt idx="8">
                  <c:v>i9</c:v>
                </c:pt>
                <c:pt idx="9">
                  <c:v>i10</c:v>
                </c:pt>
                <c:pt idx="10">
                  <c:v>i11</c:v>
                </c:pt>
                <c:pt idx="11">
                  <c:v>i12</c:v>
                </c:pt>
                <c:pt idx="12">
                  <c:v>i13</c:v>
                </c:pt>
                <c:pt idx="13">
                  <c:v>i14</c:v>
                </c:pt>
                <c:pt idx="14">
                  <c:v>i15</c:v>
                </c:pt>
                <c:pt idx="15">
                  <c:v>i16</c:v>
                </c:pt>
                <c:pt idx="16">
                  <c:v>i17</c:v>
                </c:pt>
                <c:pt idx="17">
                  <c:v>i18</c:v>
                </c:pt>
                <c:pt idx="18">
                  <c:v>i19</c:v>
                </c:pt>
                <c:pt idx="19">
                  <c:v>i20</c:v>
                </c:pt>
                <c:pt idx="20">
                  <c:v>i21</c:v>
                </c:pt>
                <c:pt idx="21">
                  <c:v>i22</c:v>
                </c:pt>
                <c:pt idx="22">
                  <c:v>i23</c:v>
                </c:pt>
                <c:pt idx="23">
                  <c:v>i24</c:v>
                </c:pt>
                <c:pt idx="24">
                  <c:v>i25</c:v>
                </c:pt>
                <c:pt idx="25">
                  <c:v>i26</c:v>
                </c:pt>
                <c:pt idx="26">
                  <c:v>i27</c:v>
                </c:pt>
                <c:pt idx="27">
                  <c:v>i28</c:v>
                </c:pt>
                <c:pt idx="28">
                  <c:v>i29</c:v>
                </c:pt>
                <c:pt idx="29">
                  <c:v>i30</c:v>
                </c:pt>
              </c:strCache>
            </c:strRef>
          </c:cat>
          <c:val>
            <c:numRef>
              <c:f>ulke_ici_düzey!$K$6:$K$35</c:f>
              <c:numCache>
                <c:formatCode>0.00</c:formatCode>
                <c:ptCount val="30"/>
                <c:pt idx="0">
                  <c:v>20.519272839242785</c:v>
                </c:pt>
                <c:pt idx="1">
                  <c:v>19.282333283084377</c:v>
                </c:pt>
                <c:pt idx="2">
                  <c:v>18.70777799291163</c:v>
                </c:pt>
                <c:pt idx="3">
                  <c:v>17.998857859319909</c:v>
                </c:pt>
                <c:pt idx="4">
                  <c:v>17.816908026623341</c:v>
                </c:pt>
                <c:pt idx="5">
                  <c:v>17.540058713125305</c:v>
                </c:pt>
                <c:pt idx="6">
                  <c:v>17.330474996108581</c:v>
                </c:pt>
                <c:pt idx="7">
                  <c:v>17.153956323892199</c:v>
                </c:pt>
                <c:pt idx="8">
                  <c:v>16.645242211234823</c:v>
                </c:pt>
                <c:pt idx="9">
                  <c:v>16.417469135882126</c:v>
                </c:pt>
                <c:pt idx="10">
                  <c:v>16.407947705149244</c:v>
                </c:pt>
                <c:pt idx="11">
                  <c:v>16.25230579111636</c:v>
                </c:pt>
                <c:pt idx="12">
                  <c:v>16.23329692132749</c:v>
                </c:pt>
                <c:pt idx="13">
                  <c:v>16.106688207017768</c:v>
                </c:pt>
                <c:pt idx="14">
                  <c:v>15.986919311286028</c:v>
                </c:pt>
                <c:pt idx="15">
                  <c:v>15.830474049207988</c:v>
                </c:pt>
                <c:pt idx="16">
                  <c:v>15.739165536331013</c:v>
                </c:pt>
                <c:pt idx="17">
                  <c:v>15.730253908112356</c:v>
                </c:pt>
                <c:pt idx="18">
                  <c:v>15.695981991060796</c:v>
                </c:pt>
                <c:pt idx="19">
                  <c:v>15.610226332148606</c:v>
                </c:pt>
                <c:pt idx="20">
                  <c:v>15.522194351400925</c:v>
                </c:pt>
                <c:pt idx="21">
                  <c:v>14.701834843262812</c:v>
                </c:pt>
                <c:pt idx="22">
                  <c:v>14.444543939456034</c:v>
                </c:pt>
                <c:pt idx="23">
                  <c:v>14.049554192325468</c:v>
                </c:pt>
                <c:pt idx="24">
                  <c:v>13.974706421408133</c:v>
                </c:pt>
                <c:pt idx="25">
                  <c:v>13.622694313869852</c:v>
                </c:pt>
                <c:pt idx="26">
                  <c:v>13.515779717180685</c:v>
                </c:pt>
                <c:pt idx="27">
                  <c:v>12.873161175164567</c:v>
                </c:pt>
                <c:pt idx="28">
                  <c:v>12.741984568056962</c:v>
                </c:pt>
                <c:pt idx="29">
                  <c:v>11.240656519111402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8-41DC-AAE7-F261F69B22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overlap val="-48"/>
        <c:axId val="272298880"/>
        <c:axId val="272299968"/>
      </c:barChart>
      <c:catAx>
        <c:axId val="27229888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72299968"/>
        <c:crosses val="autoZero"/>
        <c:auto val="1"/>
        <c:lblAlgn val="ctr"/>
        <c:lblOffset val="100"/>
        <c:noMultiLvlLbl val="0"/>
      </c:catAx>
      <c:valAx>
        <c:axId val="2722999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7229888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314325</xdr:colOff>
      <xdr:row>4</xdr:row>
      <xdr:rowOff>0</xdr:rowOff>
    </xdr:from>
    <xdr:to>
      <xdr:col>23</xdr:col>
      <xdr:colOff>457201</xdr:colOff>
      <xdr:row>34</xdr:row>
      <xdr:rowOff>228600</xdr:rowOff>
    </xdr:to>
    <xdr:graphicFrame macro="">
      <xdr:nvGraphicFramePr>
        <xdr:cNvPr id="9" name="Grafi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40973</xdr:colOff>
      <xdr:row>1</xdr:row>
      <xdr:rowOff>142875</xdr:rowOff>
    </xdr:from>
    <xdr:to>
      <xdr:col>24</xdr:col>
      <xdr:colOff>171450</xdr:colOff>
      <xdr:row>3</xdr:row>
      <xdr:rowOff>38100</xdr:rowOff>
    </xdr:to>
    <xdr:pic>
      <xdr:nvPicPr>
        <xdr:cNvPr id="4" name="Resi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5773" y="342900"/>
          <a:ext cx="3178477" cy="6762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9525</xdr:colOff>
      <xdr:row>2</xdr:row>
      <xdr:rowOff>38100</xdr:rowOff>
    </xdr:from>
    <xdr:to>
      <xdr:col>18</xdr:col>
      <xdr:colOff>600075</xdr:colOff>
      <xdr:row>2</xdr:row>
      <xdr:rowOff>522732</xdr:rowOff>
    </xdr:to>
    <xdr:sp macro="" textlink="">
      <xdr:nvSpPr>
        <xdr:cNvPr id="6" name="Sağ Ok 5"/>
        <xdr:cNvSpPr/>
      </xdr:nvSpPr>
      <xdr:spPr>
        <a:xfrm>
          <a:off x="14944725" y="428625"/>
          <a:ext cx="590550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</xdr:colOff>
      <xdr:row>4</xdr:row>
      <xdr:rowOff>0</xdr:rowOff>
    </xdr:from>
    <xdr:to>
      <xdr:col>22</xdr:col>
      <xdr:colOff>457201</xdr:colOff>
      <xdr:row>34</xdr:row>
      <xdr:rowOff>228600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466725</xdr:colOff>
      <xdr:row>1</xdr:row>
      <xdr:rowOff>142875</xdr:rowOff>
    </xdr:from>
    <xdr:to>
      <xdr:col>21</xdr:col>
      <xdr:colOff>295275</xdr:colOff>
      <xdr:row>3</xdr:row>
      <xdr:rowOff>48274</xdr:rowOff>
    </xdr:to>
    <xdr:pic>
      <xdr:nvPicPr>
        <xdr:cNvPr id="3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342900"/>
          <a:ext cx="2876550" cy="68644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466725</xdr:colOff>
      <xdr:row>2</xdr:row>
      <xdr:rowOff>57150</xdr:rowOff>
    </xdr:from>
    <xdr:to>
      <xdr:col>16</xdr:col>
      <xdr:colOff>447675</xdr:colOff>
      <xdr:row>2</xdr:row>
      <xdr:rowOff>541782</xdr:rowOff>
    </xdr:to>
    <xdr:sp macro="" textlink="">
      <xdr:nvSpPr>
        <xdr:cNvPr id="4" name="Sağ Ok 3"/>
        <xdr:cNvSpPr/>
      </xdr:nvSpPr>
      <xdr:spPr>
        <a:xfrm>
          <a:off x="12773025" y="447675"/>
          <a:ext cx="590550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o1" displayName="Tablo1" ref="A5:H35" totalsRowShown="0" headerRowDxfId="29" dataDxfId="28">
  <sortState ref="A164:T503">
    <sortCondition descending="1" ref="H2:H538"/>
  </sortState>
  <tableColumns count="8">
    <tableColumn id="1" name="ülke" dataDxfId="27"/>
    <tableColumn id="23" name="ilk _tarih" dataDxfId="26">
      <calculatedColumnFormula>RANDBETWEEN("01.01.2022","01.01.2023")</calculatedColumnFormula>
    </tableColumn>
    <tableColumn id="24" name="son_tarih" dataDxfId="25">
      <calculatedColumnFormula>RANDBETWEEN("03.03.2023", TODAY())</calculatedColumnFormula>
    </tableColumn>
    <tableColumn id="14" name="cc" dataDxfId="24">
      <calculatedColumnFormula>RANDBETWEEN(100,50000)</calculatedColumnFormula>
    </tableColumn>
    <tableColumn id="22" name="tc" dataDxfId="23">
      <calculatedColumnFormula>Tablo1[[#This Row],[son_tarih]]-Tablo1[[#This Row],[ilk _tarih]]+1</calculatedColumnFormula>
    </tableColumn>
    <tableColumn id="11" name="pd" dataDxfId="22">
      <calculatedColumnFormula>RANDBETWEEN(250,1000)*RAND()</calculatedColumnFormula>
    </tableColumn>
    <tableColumn id="13" name="hi" dataDxfId="21">
      <calculatedColumnFormula>RAND()</calculatedColumnFormula>
    </tableColumn>
    <tableColumn id="10" name="We" dataDxfId="20">
      <calculatedColumnFormula>LN(SQRT((Tablo1[[#This Row],[cc]]^3/(1-Tablo1[[#This Row],[tc]]/365.25)^2*Tablo1[[#This Row],[pd]])/Tablo1[[#This Row],[hi]])+1)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o3" displayName="Tablo3" ref="J5:L35" totalsRowShown="0" headerRowDxfId="5" headerRowBorderDxfId="16">
  <tableColumns count="3">
    <tableColumn id="1" name="Ülke" dataDxfId="19">
      <calculatedColumnFormula>INDEX(Tablo1[ülke],MATCH(L6,Tablo1[We],0))</calculatedColumnFormula>
    </tableColumn>
    <tableColumn id="2" name="Sıralama" dataDxfId="18"/>
    <tableColumn id="3" name="We" dataDxfId="17">
      <calculatedColumnFormula>LARGE(Tablo1[We],K6)</calculatedColumnFormula>
    </tableColumn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4" name="Tablo15" displayName="Tablo15" ref="A5:G35" totalsRowShown="0" headerRowDxfId="4" dataDxfId="3" headerRowBorderDxfId="2">
  <sortState ref="A6:T345">
    <sortCondition descending="1" ref="G2:G538"/>
  </sortState>
  <tableColumns count="7">
    <tableColumn id="1" name="il" dataDxfId="15"/>
    <tableColumn id="23" name="ilk _tarih" dataDxfId="14">
      <calculatedColumnFormula>RANDBETWEEN("01.01.2022","01.01.2023")</calculatedColumnFormula>
    </tableColumn>
    <tableColumn id="24" name="son_tarih" dataDxfId="13">
      <calculatedColumnFormula>RANDBETWEEN("03.03.2023", TODAY())</calculatedColumnFormula>
    </tableColumn>
    <tableColumn id="14" name="cc" dataDxfId="6">
      <calculatedColumnFormula>RANDBETWEEN(10,5000)</calculatedColumnFormula>
    </tableColumn>
    <tableColumn id="22" name="tc" dataDxfId="12">
      <calculatedColumnFormula>Tablo15[[#This Row],[son_tarih]]-Tablo15[[#This Row],[ilk _tarih]]+1</calculatedColumnFormula>
    </tableColumn>
    <tableColumn id="11" name="pd" dataDxfId="11">
      <calculatedColumnFormula>RANDBETWEEN(250,1000)*RAND()</calculatedColumnFormula>
    </tableColumn>
    <tableColumn id="10" name="We" dataDxfId="7">
      <calculatedColumnFormula>LN(SQRT((Tablo15[[#This Row],[cc]]^3/(1-Tablo15[[#This Row],[tc]]/365.25)^2*Tablo15[[#This Row],[pd]]))+1)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o36" displayName="Tablo36" ref="I5:K35" totalsRowShown="0" headerRowDxfId="0" headerRowBorderDxfId="1">
  <tableColumns count="3">
    <tableColumn id="1" name="Ülke" dataDxfId="10">
      <calculatedColumnFormula>INDEX(Tablo15[il],MATCH(K6,Tablo15[We],0))</calculatedColumnFormula>
    </tableColumn>
    <tableColumn id="2" name="Sıralama" dataDxfId="9"/>
    <tableColumn id="3" name="We" dataDxfId="8">
      <calculatedColumnFormula>LARGE(Tablo15[We],J6)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2" name="Tablo2" displayName="Tablo2" ref="A1:B39" totalsRowShown="0">
  <autoFilter ref="A1:B39"/>
  <tableColumns count="2">
    <tableColumn id="1" name="Country"/>
    <tableColumn id="2" name="Sütu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workbookViewId="0">
      <selection activeCell="F2" sqref="F2"/>
    </sheetView>
  </sheetViews>
  <sheetFormatPr defaultRowHeight="15" x14ac:dyDescent="0.25"/>
  <cols>
    <col min="3" max="3" width="13.28515625" bestFit="1" customWidth="1"/>
    <col min="4" max="4" width="11.28515625" customWidth="1"/>
    <col min="5" max="5" width="7.5703125" customWidth="1"/>
    <col min="6" max="6" width="11.710937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400</v>
      </c>
    </row>
    <row r="2" spans="1:6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>
        <v>6.2433710100000006</v>
      </c>
    </row>
    <row r="3" spans="1:6" x14ac:dyDescent="0.25">
      <c r="A3" t="s">
        <v>10</v>
      </c>
      <c r="B3" t="s">
        <v>11</v>
      </c>
      <c r="C3" t="s">
        <v>7</v>
      </c>
      <c r="D3" t="s">
        <v>8</v>
      </c>
      <c r="E3" t="s">
        <v>9</v>
      </c>
      <c r="F3">
        <v>2.5333595300000007</v>
      </c>
    </row>
    <row r="4" spans="1:6" x14ac:dyDescent="0.25">
      <c r="A4" t="s">
        <v>12</v>
      </c>
      <c r="B4" t="s">
        <v>13</v>
      </c>
      <c r="C4" t="s">
        <v>7</v>
      </c>
      <c r="D4" t="s">
        <v>14</v>
      </c>
      <c r="E4" t="s">
        <v>9</v>
      </c>
      <c r="F4">
        <v>6.0483655899999995</v>
      </c>
    </row>
    <row r="5" spans="1:6" x14ac:dyDescent="0.25">
      <c r="A5" t="s">
        <v>15</v>
      </c>
      <c r="B5" t="s">
        <v>16</v>
      </c>
      <c r="C5" t="s">
        <v>7</v>
      </c>
      <c r="D5" t="s">
        <v>17</v>
      </c>
      <c r="E5" t="s">
        <v>9</v>
      </c>
      <c r="F5">
        <v>5.4649424599999996</v>
      </c>
    </row>
    <row r="6" spans="1:6" x14ac:dyDescent="0.25">
      <c r="A6" t="s">
        <v>18</v>
      </c>
      <c r="B6" t="s">
        <v>19</v>
      </c>
      <c r="C6" t="s">
        <v>7</v>
      </c>
      <c r="D6" t="s">
        <v>17</v>
      </c>
      <c r="E6" t="s">
        <v>9</v>
      </c>
      <c r="F6">
        <v>7.9909143400000016</v>
      </c>
    </row>
    <row r="7" spans="1:6" x14ac:dyDescent="0.25">
      <c r="A7" t="s">
        <v>20</v>
      </c>
      <c r="B7" t="s">
        <v>21</v>
      </c>
      <c r="C7" t="s">
        <v>7</v>
      </c>
      <c r="D7" t="s">
        <v>8</v>
      </c>
      <c r="E7" t="s">
        <v>9</v>
      </c>
      <c r="F7">
        <v>2.3884291600000003</v>
      </c>
    </row>
    <row r="8" spans="1:6" x14ac:dyDescent="0.25">
      <c r="A8" t="s">
        <v>22</v>
      </c>
      <c r="B8" t="s">
        <v>23</v>
      </c>
      <c r="C8" t="s">
        <v>7</v>
      </c>
      <c r="D8" t="s">
        <v>8</v>
      </c>
      <c r="E8" t="s">
        <v>9</v>
      </c>
      <c r="F8">
        <v>4.93621731</v>
      </c>
    </row>
    <row r="9" spans="1:6" x14ac:dyDescent="0.25">
      <c r="A9" t="s">
        <v>24</v>
      </c>
      <c r="B9" t="s">
        <v>25</v>
      </c>
      <c r="C9" t="s">
        <v>7</v>
      </c>
      <c r="D9" t="s">
        <v>8</v>
      </c>
      <c r="E9" t="s">
        <v>9</v>
      </c>
      <c r="F9">
        <v>3.5953953299999997</v>
      </c>
    </row>
    <row r="10" spans="1:6" x14ac:dyDescent="0.25">
      <c r="A10" t="s">
        <v>26</v>
      </c>
      <c r="B10" t="s">
        <v>27</v>
      </c>
      <c r="C10" t="s">
        <v>7</v>
      </c>
      <c r="D10" t="s">
        <v>17</v>
      </c>
      <c r="E10" t="s">
        <v>9</v>
      </c>
      <c r="F10">
        <v>7.7530088399999997</v>
      </c>
    </row>
    <row r="11" spans="1:6" x14ac:dyDescent="0.25">
      <c r="A11" t="s">
        <v>28</v>
      </c>
      <c r="B11" t="s">
        <v>29</v>
      </c>
      <c r="C11" t="s">
        <v>7</v>
      </c>
      <c r="D11" t="s">
        <v>17</v>
      </c>
      <c r="E11" t="s">
        <v>9</v>
      </c>
      <c r="F11">
        <v>4.3536315000000005</v>
      </c>
    </row>
    <row r="12" spans="1:6" x14ac:dyDescent="0.25">
      <c r="A12" t="s">
        <v>30</v>
      </c>
      <c r="B12" t="s">
        <v>31</v>
      </c>
      <c r="C12" t="s">
        <v>7</v>
      </c>
      <c r="D12" t="s">
        <v>8</v>
      </c>
      <c r="E12" t="s">
        <v>9</v>
      </c>
      <c r="F12">
        <v>5.1703033400000002</v>
      </c>
    </row>
    <row r="13" spans="1:6" x14ac:dyDescent="0.25">
      <c r="A13" t="s">
        <v>32</v>
      </c>
      <c r="B13" t="s">
        <v>33</v>
      </c>
      <c r="C13" t="s">
        <v>7</v>
      </c>
      <c r="D13" t="s">
        <v>8</v>
      </c>
      <c r="E13" t="s">
        <v>9</v>
      </c>
      <c r="F13">
        <v>2.0833108399999998</v>
      </c>
    </row>
    <row r="14" spans="1:6" x14ac:dyDescent="0.25">
      <c r="A14" t="s">
        <v>34</v>
      </c>
      <c r="B14" t="s">
        <v>35</v>
      </c>
      <c r="C14" t="s">
        <v>7</v>
      </c>
      <c r="D14" t="s">
        <v>8</v>
      </c>
      <c r="E14" t="s">
        <v>9</v>
      </c>
      <c r="F14">
        <v>3.29862952</v>
      </c>
    </row>
    <row r="15" spans="1:6" x14ac:dyDescent="0.25">
      <c r="A15" t="s">
        <v>36</v>
      </c>
      <c r="B15" t="s">
        <v>37</v>
      </c>
      <c r="C15" t="s">
        <v>7</v>
      </c>
      <c r="D15" t="s">
        <v>17</v>
      </c>
      <c r="E15" t="s">
        <v>9</v>
      </c>
      <c r="F15">
        <v>3.5362608399999997</v>
      </c>
    </row>
    <row r="16" spans="1:6" x14ac:dyDescent="0.25">
      <c r="A16" t="s">
        <v>38</v>
      </c>
      <c r="B16" t="s">
        <v>39</v>
      </c>
      <c r="C16" t="s">
        <v>7</v>
      </c>
      <c r="D16" t="s">
        <v>14</v>
      </c>
      <c r="E16" t="s">
        <v>9</v>
      </c>
      <c r="F16">
        <v>3.1350367099999992</v>
      </c>
    </row>
    <row r="17" spans="1:6" x14ac:dyDescent="0.25">
      <c r="A17" t="s">
        <v>40</v>
      </c>
      <c r="B17" t="s">
        <v>41</v>
      </c>
      <c r="C17" t="s">
        <v>7</v>
      </c>
      <c r="D17" t="s">
        <v>17</v>
      </c>
      <c r="E17" t="s">
        <v>9</v>
      </c>
      <c r="F17">
        <v>4.4587669399999994</v>
      </c>
    </row>
    <row r="18" spans="1:6" x14ac:dyDescent="0.25">
      <c r="A18" t="s">
        <v>42</v>
      </c>
      <c r="B18" t="s">
        <v>43</v>
      </c>
      <c r="C18" t="s">
        <v>7</v>
      </c>
      <c r="D18" t="s">
        <v>8</v>
      </c>
      <c r="E18" t="s">
        <v>9</v>
      </c>
      <c r="F18">
        <v>6.7806906700000011</v>
      </c>
    </row>
    <row r="19" spans="1:6" x14ac:dyDescent="0.25">
      <c r="A19" t="s">
        <v>44</v>
      </c>
      <c r="B19" t="s">
        <v>45</v>
      </c>
      <c r="C19" t="s">
        <v>7</v>
      </c>
      <c r="D19" t="s">
        <v>17</v>
      </c>
      <c r="E19" t="s">
        <v>9</v>
      </c>
      <c r="F19">
        <v>3.2380859900000005</v>
      </c>
    </row>
    <row r="20" spans="1:6" x14ac:dyDescent="0.25">
      <c r="A20" t="s">
        <v>46</v>
      </c>
      <c r="B20" t="s">
        <v>47</v>
      </c>
      <c r="C20" t="s">
        <v>7</v>
      </c>
      <c r="D20" t="s">
        <v>14</v>
      </c>
      <c r="E20" t="s">
        <v>9</v>
      </c>
      <c r="F20">
        <v>2.7683620499999995</v>
      </c>
    </row>
    <row r="21" spans="1:6" x14ac:dyDescent="0.25">
      <c r="A21" t="s">
        <v>48</v>
      </c>
      <c r="B21" t="s">
        <v>49</v>
      </c>
      <c r="C21" t="s">
        <v>7</v>
      </c>
      <c r="D21" t="s">
        <v>17</v>
      </c>
      <c r="E21" t="s">
        <v>9</v>
      </c>
      <c r="F21">
        <v>3.8217108199999998</v>
      </c>
    </row>
    <row r="22" spans="1:6" x14ac:dyDescent="0.25">
      <c r="A22" t="s">
        <v>50</v>
      </c>
      <c r="B22" t="s">
        <v>51</v>
      </c>
      <c r="C22" t="s">
        <v>7</v>
      </c>
      <c r="D22" t="s">
        <v>8</v>
      </c>
      <c r="E22" t="s">
        <v>9</v>
      </c>
      <c r="F22">
        <v>3.4185886399999994</v>
      </c>
    </row>
    <row r="23" spans="1:6" x14ac:dyDescent="0.25">
      <c r="A23" t="s">
        <v>52</v>
      </c>
      <c r="B23" t="s">
        <v>53</v>
      </c>
      <c r="C23" t="s">
        <v>7</v>
      </c>
      <c r="D23" t="s">
        <v>17</v>
      </c>
      <c r="E23" t="s">
        <v>9</v>
      </c>
      <c r="F23">
        <v>3.98389959</v>
      </c>
    </row>
    <row r="24" spans="1:6" x14ac:dyDescent="0.25">
      <c r="A24" t="s">
        <v>54</v>
      </c>
      <c r="B24" t="s">
        <v>55</v>
      </c>
      <c r="C24" t="s">
        <v>7</v>
      </c>
      <c r="D24" t="s">
        <v>17</v>
      </c>
      <c r="E24" t="s">
        <v>9</v>
      </c>
      <c r="F24">
        <v>8.3497610099999999</v>
      </c>
    </row>
    <row r="25" spans="1:6" x14ac:dyDescent="0.25">
      <c r="A25" t="s">
        <v>56</v>
      </c>
      <c r="B25" t="s">
        <v>57</v>
      </c>
      <c r="C25" t="s">
        <v>7</v>
      </c>
      <c r="D25" t="s">
        <v>8</v>
      </c>
      <c r="E25" t="s">
        <v>9</v>
      </c>
      <c r="F25">
        <v>4.5918269199999999</v>
      </c>
    </row>
    <row r="26" spans="1:6" x14ac:dyDescent="0.25">
      <c r="A26" t="s">
        <v>58</v>
      </c>
      <c r="B26" t="s">
        <v>59</v>
      </c>
      <c r="C26" t="s">
        <v>7</v>
      </c>
      <c r="D26" t="s">
        <v>8</v>
      </c>
      <c r="E26" t="s">
        <v>9</v>
      </c>
      <c r="F26">
        <v>11.26946354</v>
      </c>
    </row>
    <row r="27" spans="1:6" x14ac:dyDescent="0.25">
      <c r="A27" t="s">
        <v>60</v>
      </c>
      <c r="B27" t="s">
        <v>61</v>
      </c>
      <c r="C27" t="s">
        <v>7</v>
      </c>
      <c r="D27" t="s">
        <v>17</v>
      </c>
      <c r="E27" t="s">
        <v>9</v>
      </c>
      <c r="F27">
        <v>8.4700574900000021</v>
      </c>
    </row>
    <row r="28" spans="1:6" x14ac:dyDescent="0.25">
      <c r="A28" t="s">
        <v>62</v>
      </c>
      <c r="B28" t="s">
        <v>63</v>
      </c>
      <c r="C28" t="s">
        <v>7</v>
      </c>
      <c r="D28" t="s">
        <v>17</v>
      </c>
      <c r="E28" t="s">
        <v>9</v>
      </c>
      <c r="F28">
        <v>3.6872837500000002</v>
      </c>
    </row>
    <row r="29" spans="1:6" x14ac:dyDescent="0.25">
      <c r="A29" t="s">
        <v>64</v>
      </c>
      <c r="B29" t="s">
        <v>65</v>
      </c>
      <c r="C29" t="s">
        <v>7</v>
      </c>
      <c r="D29" t="s">
        <v>17</v>
      </c>
      <c r="E29" t="s">
        <v>9</v>
      </c>
      <c r="F29">
        <v>7.3934116400000018</v>
      </c>
    </row>
    <row r="30" spans="1:6" x14ac:dyDescent="0.25">
      <c r="A30" t="s">
        <v>66</v>
      </c>
      <c r="B30" t="s">
        <v>67</v>
      </c>
      <c r="C30" t="s">
        <v>7</v>
      </c>
      <c r="D30" t="s">
        <v>17</v>
      </c>
      <c r="E30" t="s">
        <v>9</v>
      </c>
      <c r="F30">
        <v>3.8938984899999993</v>
      </c>
    </row>
    <row r="31" spans="1:6" x14ac:dyDescent="0.25">
      <c r="A31" t="s">
        <v>68</v>
      </c>
      <c r="B31" t="s">
        <v>69</v>
      </c>
      <c r="C31" t="s">
        <v>7</v>
      </c>
      <c r="D31" t="s">
        <v>8</v>
      </c>
      <c r="E31" t="s">
        <v>9</v>
      </c>
      <c r="F31">
        <v>3.3032972800000002</v>
      </c>
    </row>
    <row r="32" spans="1:6" x14ac:dyDescent="0.25">
      <c r="A32" t="s">
        <v>70</v>
      </c>
      <c r="B32" t="s">
        <v>71</v>
      </c>
      <c r="C32" t="s">
        <v>7</v>
      </c>
      <c r="D32" t="s">
        <v>72</v>
      </c>
      <c r="E32" t="s">
        <v>9</v>
      </c>
      <c r="F32">
        <v>6.1994371399999988</v>
      </c>
    </row>
    <row r="33" spans="1:6" x14ac:dyDescent="0.25">
      <c r="A33" t="s">
        <v>73</v>
      </c>
      <c r="B33" t="s">
        <v>74</v>
      </c>
      <c r="C33" t="s">
        <v>7</v>
      </c>
      <c r="D33" t="s">
        <v>17</v>
      </c>
      <c r="E33" t="s">
        <v>9</v>
      </c>
      <c r="F33">
        <v>7.8335113500000002</v>
      </c>
    </row>
    <row r="34" spans="1:6" x14ac:dyDescent="0.25">
      <c r="A34" t="s">
        <v>75</v>
      </c>
      <c r="B34" t="s">
        <v>76</v>
      </c>
      <c r="C34" t="s">
        <v>7</v>
      </c>
      <c r="D34" t="s">
        <v>14</v>
      </c>
      <c r="E34" t="s">
        <v>9</v>
      </c>
      <c r="F34">
        <v>8.4970054599999987</v>
      </c>
    </row>
    <row r="35" spans="1:6" x14ac:dyDescent="0.25">
      <c r="A35" t="s">
        <v>77</v>
      </c>
      <c r="B35" t="s">
        <v>78</v>
      </c>
      <c r="C35" t="s">
        <v>7</v>
      </c>
      <c r="D35" t="s">
        <v>17</v>
      </c>
      <c r="E35" t="s">
        <v>9</v>
      </c>
      <c r="F35">
        <v>5.6686305999999984</v>
      </c>
    </row>
    <row r="36" spans="1:6" x14ac:dyDescent="0.25">
      <c r="A36" t="s">
        <v>79</v>
      </c>
      <c r="B36" t="s">
        <v>80</v>
      </c>
      <c r="C36" t="s">
        <v>7</v>
      </c>
      <c r="D36" t="s">
        <v>8</v>
      </c>
      <c r="E36" t="s">
        <v>9</v>
      </c>
      <c r="F36">
        <v>3.0266604399999997</v>
      </c>
    </row>
    <row r="37" spans="1:6" x14ac:dyDescent="0.25">
      <c r="A37" t="s">
        <v>81</v>
      </c>
      <c r="B37" t="s">
        <v>82</v>
      </c>
      <c r="C37" t="s">
        <v>7</v>
      </c>
      <c r="D37" t="s">
        <v>17</v>
      </c>
      <c r="E37" t="s">
        <v>9</v>
      </c>
      <c r="F37">
        <v>6.4106674200000002</v>
      </c>
    </row>
    <row r="38" spans="1:6" x14ac:dyDescent="0.25">
      <c r="A38" t="s">
        <v>83</v>
      </c>
      <c r="B38" t="s">
        <v>84</v>
      </c>
      <c r="C38" t="s">
        <v>7</v>
      </c>
      <c r="D38" t="s">
        <v>8</v>
      </c>
      <c r="E38" t="s">
        <v>9</v>
      </c>
      <c r="F38">
        <v>5.5297622700000009</v>
      </c>
    </row>
    <row r="39" spans="1:6" x14ac:dyDescent="0.25">
      <c r="A39" t="s">
        <v>85</v>
      </c>
      <c r="B39" t="s">
        <v>86</v>
      </c>
      <c r="C39" t="s">
        <v>7</v>
      </c>
      <c r="D39" t="s">
        <v>8</v>
      </c>
      <c r="E39" t="s">
        <v>9</v>
      </c>
      <c r="F39">
        <v>4.1322693799999994</v>
      </c>
    </row>
    <row r="40" spans="1:6" x14ac:dyDescent="0.25">
      <c r="A40" t="s">
        <v>87</v>
      </c>
      <c r="B40" t="s">
        <v>88</v>
      </c>
      <c r="C40" t="s">
        <v>7</v>
      </c>
      <c r="D40" t="s">
        <v>72</v>
      </c>
      <c r="E40" t="s">
        <v>9</v>
      </c>
      <c r="F40">
        <v>5.1902913999999996</v>
      </c>
    </row>
    <row r="41" spans="1:6" x14ac:dyDescent="0.25">
      <c r="A41" t="s">
        <v>89</v>
      </c>
      <c r="B41" t="s">
        <v>90</v>
      </c>
      <c r="C41" t="s">
        <v>7</v>
      </c>
      <c r="D41" t="s">
        <v>17</v>
      </c>
      <c r="E41" t="s">
        <v>9</v>
      </c>
      <c r="F41">
        <v>8.7497663499999998</v>
      </c>
    </row>
    <row r="42" spans="1:6" x14ac:dyDescent="0.25">
      <c r="A42" t="s">
        <v>91</v>
      </c>
      <c r="B42" t="s">
        <v>92</v>
      </c>
      <c r="C42" t="s">
        <v>7</v>
      </c>
      <c r="D42" t="s">
        <v>14</v>
      </c>
      <c r="E42" t="s">
        <v>9</v>
      </c>
      <c r="F42">
        <v>9.1093549700000018</v>
      </c>
    </row>
    <row r="43" spans="1:6" x14ac:dyDescent="0.25">
      <c r="A43" t="s">
        <v>93</v>
      </c>
      <c r="B43" t="s">
        <v>94</v>
      </c>
      <c r="C43" t="s">
        <v>7</v>
      </c>
      <c r="D43" t="s">
        <v>17</v>
      </c>
      <c r="E43" t="s">
        <v>9</v>
      </c>
      <c r="F43">
        <v>6.0421385800000014</v>
      </c>
    </row>
    <row r="44" spans="1:6" x14ac:dyDescent="0.25">
      <c r="A44" t="s">
        <v>95</v>
      </c>
      <c r="B44" t="s">
        <v>96</v>
      </c>
      <c r="C44" t="s">
        <v>7</v>
      </c>
      <c r="D44" t="s">
        <v>17</v>
      </c>
      <c r="E44" t="s">
        <v>9</v>
      </c>
      <c r="F44">
        <v>5.7260689700000018</v>
      </c>
    </row>
    <row r="45" spans="1:6" x14ac:dyDescent="0.25">
      <c r="A45" t="s">
        <v>97</v>
      </c>
      <c r="B45" t="s">
        <v>98</v>
      </c>
      <c r="C45" t="s">
        <v>7</v>
      </c>
      <c r="D45" t="s">
        <v>17</v>
      </c>
      <c r="E45" t="s">
        <v>9</v>
      </c>
      <c r="F45">
        <v>3.8252241600000003</v>
      </c>
    </row>
    <row r="46" spans="1:6" x14ac:dyDescent="0.25">
      <c r="A46" t="s">
        <v>99</v>
      </c>
      <c r="B46" t="s">
        <v>100</v>
      </c>
      <c r="C46" t="s">
        <v>7</v>
      </c>
      <c r="D46" t="s">
        <v>8</v>
      </c>
      <c r="E46" t="s">
        <v>9</v>
      </c>
      <c r="F46">
        <v>3.8276932199999996</v>
      </c>
    </row>
    <row r="47" spans="1:6" x14ac:dyDescent="0.25">
      <c r="A47" t="s">
        <v>101</v>
      </c>
      <c r="B47" t="s">
        <v>102</v>
      </c>
      <c r="C47" t="s">
        <v>7</v>
      </c>
      <c r="D47" t="s">
        <v>8</v>
      </c>
      <c r="E47" t="s">
        <v>9</v>
      </c>
      <c r="F47">
        <v>5.3122029299999998</v>
      </c>
    </row>
    <row r="48" spans="1:6" x14ac:dyDescent="0.25">
      <c r="A48" t="s">
        <v>103</v>
      </c>
      <c r="B48" t="s">
        <v>104</v>
      </c>
      <c r="C48" t="s">
        <v>7</v>
      </c>
      <c r="D48" t="s">
        <v>8</v>
      </c>
      <c r="E48" t="s">
        <v>9</v>
      </c>
      <c r="F48">
        <v>7.7035649400000015</v>
      </c>
    </row>
    <row r="49" spans="1:6" x14ac:dyDescent="0.25">
      <c r="A49" t="s">
        <v>105</v>
      </c>
      <c r="B49" t="s">
        <v>106</v>
      </c>
      <c r="C49" t="s">
        <v>107</v>
      </c>
      <c r="D49" t="s">
        <v>72</v>
      </c>
      <c r="E49" t="s">
        <v>9</v>
      </c>
      <c r="F49">
        <v>4.4429597899999997</v>
      </c>
    </row>
    <row r="50" spans="1:6" x14ac:dyDescent="0.25">
      <c r="A50" t="s">
        <v>108</v>
      </c>
      <c r="B50" t="s">
        <v>109</v>
      </c>
      <c r="C50" t="s">
        <v>107</v>
      </c>
      <c r="D50" t="s">
        <v>14</v>
      </c>
      <c r="E50" t="s">
        <v>9</v>
      </c>
      <c r="F50">
        <v>9.5100708000000012</v>
      </c>
    </row>
    <row r="51" spans="1:6" x14ac:dyDescent="0.25">
      <c r="A51" t="s">
        <v>110</v>
      </c>
      <c r="B51" t="s">
        <v>111</v>
      </c>
      <c r="C51" t="s">
        <v>107</v>
      </c>
      <c r="D51" t="s">
        <v>72</v>
      </c>
      <c r="E51" t="s">
        <v>9</v>
      </c>
      <c r="F51">
        <v>5.7497749300000009</v>
      </c>
    </row>
    <row r="52" spans="1:6" x14ac:dyDescent="0.25">
      <c r="A52" t="s">
        <v>112</v>
      </c>
      <c r="B52" t="s">
        <v>113</v>
      </c>
      <c r="C52" t="s">
        <v>107</v>
      </c>
      <c r="D52" t="s">
        <v>72</v>
      </c>
      <c r="E52" t="s">
        <v>9</v>
      </c>
      <c r="F52">
        <v>6.2999038700000005</v>
      </c>
    </row>
    <row r="53" spans="1:6" x14ac:dyDescent="0.25">
      <c r="A53" t="s">
        <v>114</v>
      </c>
      <c r="B53" t="s">
        <v>115</v>
      </c>
      <c r="C53" t="s">
        <v>107</v>
      </c>
      <c r="D53" t="s">
        <v>14</v>
      </c>
      <c r="E53" t="s">
        <v>9</v>
      </c>
      <c r="F53">
        <v>5.96689224</v>
      </c>
    </row>
    <row r="54" spans="1:6" x14ac:dyDescent="0.25">
      <c r="A54" t="s">
        <v>116</v>
      </c>
      <c r="B54" t="s">
        <v>117</v>
      </c>
      <c r="C54" t="s">
        <v>107</v>
      </c>
      <c r="D54" t="s">
        <v>8</v>
      </c>
      <c r="E54" t="s">
        <v>9</v>
      </c>
      <c r="F54">
        <v>6.9233799000000005</v>
      </c>
    </row>
    <row r="55" spans="1:6" x14ac:dyDescent="0.25">
      <c r="A55" t="s">
        <v>118</v>
      </c>
      <c r="B55" t="s">
        <v>119</v>
      </c>
      <c r="C55" t="s">
        <v>107</v>
      </c>
      <c r="D55" t="s">
        <v>14</v>
      </c>
      <c r="E55" t="s">
        <v>9</v>
      </c>
      <c r="F55">
        <v>9.5912714000000019</v>
      </c>
    </row>
    <row r="56" spans="1:6" x14ac:dyDescent="0.25">
      <c r="A56" t="s">
        <v>120</v>
      </c>
      <c r="B56" t="s">
        <v>121</v>
      </c>
      <c r="C56" t="s">
        <v>107</v>
      </c>
      <c r="D56" t="s">
        <v>72</v>
      </c>
      <c r="E56" t="s">
        <v>9</v>
      </c>
      <c r="F56">
        <v>10.844477650000002</v>
      </c>
    </row>
    <row r="57" spans="1:6" x14ac:dyDescent="0.25">
      <c r="A57" t="s">
        <v>122</v>
      </c>
      <c r="B57" t="s">
        <v>123</v>
      </c>
      <c r="C57" t="s">
        <v>107</v>
      </c>
      <c r="D57" t="s">
        <v>72</v>
      </c>
      <c r="E57" t="s">
        <v>9</v>
      </c>
      <c r="F57">
        <v>9.3327236199999994</v>
      </c>
    </row>
    <row r="58" spans="1:6" x14ac:dyDescent="0.25">
      <c r="A58" t="s">
        <v>124</v>
      </c>
      <c r="B58" t="s">
        <v>125</v>
      </c>
      <c r="C58" t="s">
        <v>107</v>
      </c>
      <c r="D58" t="s">
        <v>14</v>
      </c>
      <c r="E58" t="s">
        <v>9</v>
      </c>
      <c r="F58">
        <v>7.7094359400000005</v>
      </c>
    </row>
    <row r="59" spans="1:6" x14ac:dyDescent="0.25">
      <c r="A59" t="s">
        <v>126</v>
      </c>
      <c r="B59" t="s">
        <v>127</v>
      </c>
      <c r="C59" t="s">
        <v>107</v>
      </c>
      <c r="D59" t="s">
        <v>14</v>
      </c>
      <c r="E59" t="s">
        <v>9</v>
      </c>
      <c r="F59">
        <v>7.2739324599999993</v>
      </c>
    </row>
    <row r="60" spans="1:6" x14ac:dyDescent="0.25">
      <c r="A60" t="s">
        <v>128</v>
      </c>
      <c r="B60" t="s">
        <v>129</v>
      </c>
      <c r="C60" t="s">
        <v>107</v>
      </c>
      <c r="D60" t="s">
        <v>14</v>
      </c>
      <c r="E60" t="s">
        <v>9</v>
      </c>
      <c r="F60">
        <v>11.340205190000002</v>
      </c>
    </row>
    <row r="61" spans="1:6" x14ac:dyDescent="0.25">
      <c r="A61" t="s">
        <v>130</v>
      </c>
      <c r="B61" t="s">
        <v>131</v>
      </c>
      <c r="C61" t="s">
        <v>107</v>
      </c>
      <c r="D61" t="s">
        <v>14</v>
      </c>
      <c r="E61" t="s">
        <v>9</v>
      </c>
      <c r="F61">
        <v>5.4600663200000001</v>
      </c>
    </row>
    <row r="62" spans="1:6" x14ac:dyDescent="0.25">
      <c r="A62" t="s">
        <v>132</v>
      </c>
      <c r="B62" t="s">
        <v>133</v>
      </c>
      <c r="C62" t="s">
        <v>107</v>
      </c>
      <c r="D62" t="s">
        <v>14</v>
      </c>
      <c r="E62" t="s">
        <v>9</v>
      </c>
      <c r="F62">
        <v>5.9291419999999997</v>
      </c>
    </row>
    <row r="63" spans="1:6" x14ac:dyDescent="0.25">
      <c r="A63" t="s">
        <v>134</v>
      </c>
      <c r="B63" t="s">
        <v>135</v>
      </c>
      <c r="C63" t="s">
        <v>107</v>
      </c>
      <c r="D63" t="s">
        <v>14</v>
      </c>
      <c r="E63" t="s">
        <v>9</v>
      </c>
      <c r="F63">
        <v>7.8182468400000023</v>
      </c>
    </row>
    <row r="64" spans="1:6" x14ac:dyDescent="0.25">
      <c r="A64" t="s">
        <v>136</v>
      </c>
      <c r="B64" t="s">
        <v>137</v>
      </c>
      <c r="C64" t="s">
        <v>107</v>
      </c>
      <c r="D64" t="s">
        <v>8</v>
      </c>
      <c r="E64" t="s">
        <v>9</v>
      </c>
      <c r="F64">
        <v>7.1657843600000009</v>
      </c>
    </row>
    <row r="65" spans="1:6" x14ac:dyDescent="0.25">
      <c r="A65" t="s">
        <v>138</v>
      </c>
      <c r="B65" t="s">
        <v>139</v>
      </c>
      <c r="C65" t="s">
        <v>107</v>
      </c>
      <c r="D65" t="s">
        <v>14</v>
      </c>
      <c r="E65" t="s">
        <v>9</v>
      </c>
      <c r="F65">
        <v>4.9652399999999997</v>
      </c>
    </row>
    <row r="66" spans="1:6" x14ac:dyDescent="0.25">
      <c r="A66" t="s">
        <v>140</v>
      </c>
      <c r="B66" t="s">
        <v>141</v>
      </c>
      <c r="C66" t="s">
        <v>107</v>
      </c>
      <c r="D66" t="s">
        <v>14</v>
      </c>
      <c r="E66" t="s">
        <v>9</v>
      </c>
      <c r="F66">
        <v>6.2116103200000001</v>
      </c>
    </row>
    <row r="67" spans="1:6" x14ac:dyDescent="0.25">
      <c r="A67" t="s">
        <v>142</v>
      </c>
      <c r="B67" t="s">
        <v>143</v>
      </c>
      <c r="C67" t="s">
        <v>107</v>
      </c>
      <c r="D67" t="s">
        <v>14</v>
      </c>
      <c r="E67" t="s">
        <v>9</v>
      </c>
      <c r="F67">
        <v>4.9304866799999996</v>
      </c>
    </row>
    <row r="68" spans="1:6" x14ac:dyDescent="0.25">
      <c r="A68" t="s">
        <v>144</v>
      </c>
      <c r="B68" t="s">
        <v>145</v>
      </c>
      <c r="C68" t="s">
        <v>107</v>
      </c>
      <c r="D68" t="s">
        <v>17</v>
      </c>
      <c r="E68" t="s">
        <v>9</v>
      </c>
      <c r="F68">
        <v>4.7280898100000002</v>
      </c>
    </row>
    <row r="69" spans="1:6" x14ac:dyDescent="0.25">
      <c r="A69" t="s">
        <v>146</v>
      </c>
      <c r="B69" t="s">
        <v>147</v>
      </c>
      <c r="C69" t="s">
        <v>107</v>
      </c>
      <c r="D69" t="s">
        <v>8</v>
      </c>
      <c r="E69" t="s">
        <v>9</v>
      </c>
      <c r="F69">
        <v>7.2839179000000005</v>
      </c>
    </row>
    <row r="70" spans="1:6" x14ac:dyDescent="0.25">
      <c r="A70" t="s">
        <v>148</v>
      </c>
      <c r="B70" t="s">
        <v>149</v>
      </c>
      <c r="C70" t="s">
        <v>107</v>
      </c>
      <c r="D70" t="s">
        <v>14</v>
      </c>
      <c r="E70" t="s">
        <v>9</v>
      </c>
      <c r="F70">
        <v>6.0974831599999995</v>
      </c>
    </row>
    <row r="71" spans="1:6" x14ac:dyDescent="0.25">
      <c r="A71" t="s">
        <v>150</v>
      </c>
      <c r="B71" t="s">
        <v>151</v>
      </c>
      <c r="C71" t="s">
        <v>107</v>
      </c>
      <c r="D71" t="s">
        <v>14</v>
      </c>
      <c r="E71" t="s">
        <v>9</v>
      </c>
      <c r="F71">
        <v>5.4330525400000003</v>
      </c>
    </row>
    <row r="72" spans="1:6" x14ac:dyDescent="0.25">
      <c r="A72" t="s">
        <v>152</v>
      </c>
      <c r="B72" t="s">
        <v>153</v>
      </c>
      <c r="C72" t="s">
        <v>107</v>
      </c>
      <c r="D72" t="s">
        <v>8</v>
      </c>
      <c r="E72" t="s">
        <v>9</v>
      </c>
      <c r="F72">
        <v>8.4039259000000008</v>
      </c>
    </row>
    <row r="73" spans="1:6" x14ac:dyDescent="0.25">
      <c r="A73" t="s">
        <v>154</v>
      </c>
      <c r="B73" t="s">
        <v>155</v>
      </c>
      <c r="C73" t="s">
        <v>107</v>
      </c>
      <c r="D73" t="s">
        <v>72</v>
      </c>
      <c r="E73" t="s">
        <v>9</v>
      </c>
      <c r="F73">
        <v>7.58405781</v>
      </c>
    </row>
    <row r="74" spans="1:6" x14ac:dyDescent="0.25">
      <c r="A74" t="s">
        <v>156</v>
      </c>
      <c r="B74" t="s">
        <v>157</v>
      </c>
      <c r="C74" t="s">
        <v>107</v>
      </c>
      <c r="D74" t="s">
        <v>14</v>
      </c>
      <c r="E74" t="s">
        <v>9</v>
      </c>
      <c r="F74">
        <v>7.1728100800000005</v>
      </c>
    </row>
    <row r="75" spans="1:6" x14ac:dyDescent="0.25">
      <c r="A75" t="s">
        <v>158</v>
      </c>
      <c r="B75" t="s">
        <v>159</v>
      </c>
      <c r="C75" t="s">
        <v>107</v>
      </c>
      <c r="D75" t="s">
        <v>14</v>
      </c>
      <c r="E75" t="s">
        <v>9</v>
      </c>
      <c r="F75">
        <v>5.2150688200000008</v>
      </c>
    </row>
    <row r="76" spans="1:6" x14ac:dyDescent="0.25">
      <c r="A76" t="s">
        <v>160</v>
      </c>
      <c r="B76" t="s">
        <v>161</v>
      </c>
      <c r="C76" t="s">
        <v>107</v>
      </c>
      <c r="D76" t="s">
        <v>72</v>
      </c>
      <c r="E76" t="s">
        <v>9</v>
      </c>
      <c r="F76">
        <v>5.3963284499999986</v>
      </c>
    </row>
    <row r="77" spans="1:6" x14ac:dyDescent="0.25">
      <c r="A77" t="s">
        <v>162</v>
      </c>
      <c r="B77" t="s">
        <v>163</v>
      </c>
      <c r="C77" t="s">
        <v>107</v>
      </c>
      <c r="D77" t="s">
        <v>14</v>
      </c>
      <c r="E77" t="s">
        <v>9</v>
      </c>
      <c r="F77">
        <v>4.3246073699999998</v>
      </c>
    </row>
    <row r="78" spans="1:6" x14ac:dyDescent="0.25">
      <c r="A78" t="s">
        <v>164</v>
      </c>
      <c r="B78" t="s">
        <v>165</v>
      </c>
      <c r="C78" t="s">
        <v>107</v>
      </c>
      <c r="D78" t="s">
        <v>14</v>
      </c>
      <c r="E78" t="s">
        <v>9</v>
      </c>
      <c r="F78">
        <v>4.7529125199999998</v>
      </c>
    </row>
    <row r="79" spans="1:6" x14ac:dyDescent="0.25">
      <c r="A79" t="s">
        <v>166</v>
      </c>
      <c r="B79" t="s">
        <v>167</v>
      </c>
      <c r="C79" t="s">
        <v>107</v>
      </c>
      <c r="D79" t="s">
        <v>14</v>
      </c>
      <c r="E79" t="s">
        <v>9</v>
      </c>
      <c r="F79">
        <v>9.7369956999999996</v>
      </c>
    </row>
    <row r="80" spans="1:6" x14ac:dyDescent="0.25">
      <c r="A80" t="s">
        <v>168</v>
      </c>
      <c r="B80" t="s">
        <v>169</v>
      </c>
      <c r="C80" t="s">
        <v>107</v>
      </c>
      <c r="D80" t="s">
        <v>72</v>
      </c>
      <c r="E80" t="s">
        <v>9</v>
      </c>
      <c r="F80">
        <v>7.0200738900000008</v>
      </c>
    </row>
    <row r="81" spans="1:6" x14ac:dyDescent="0.25">
      <c r="A81" t="s">
        <v>170</v>
      </c>
      <c r="B81" t="s">
        <v>171</v>
      </c>
      <c r="C81" t="s">
        <v>107</v>
      </c>
      <c r="D81" t="s">
        <v>72</v>
      </c>
      <c r="E81" t="s">
        <v>9</v>
      </c>
      <c r="F81">
        <v>16.767063140000001</v>
      </c>
    </row>
    <row r="82" spans="1:6" x14ac:dyDescent="0.25">
      <c r="A82" t="s">
        <v>172</v>
      </c>
      <c r="B82" t="s">
        <v>173</v>
      </c>
      <c r="C82" t="s">
        <v>107</v>
      </c>
      <c r="D82" t="s">
        <v>72</v>
      </c>
      <c r="E82" t="s">
        <v>9</v>
      </c>
      <c r="F82">
        <v>9.3478317300000011</v>
      </c>
    </row>
    <row r="83" spans="1:6" x14ac:dyDescent="0.25">
      <c r="A83" t="s">
        <v>174</v>
      </c>
      <c r="B83" t="s">
        <v>175</v>
      </c>
      <c r="C83" t="s">
        <v>107</v>
      </c>
      <c r="D83" t="s">
        <v>14</v>
      </c>
      <c r="E83" t="s">
        <v>9</v>
      </c>
      <c r="F83">
        <v>5.3670835499999994</v>
      </c>
    </row>
    <row r="84" spans="1:6" x14ac:dyDescent="0.25">
      <c r="A84" t="s">
        <v>176</v>
      </c>
      <c r="B84" t="s">
        <v>177</v>
      </c>
      <c r="C84" t="s">
        <v>178</v>
      </c>
      <c r="D84" t="s">
        <v>17</v>
      </c>
      <c r="E84" t="s">
        <v>9</v>
      </c>
      <c r="F84">
        <v>13.242201810000001</v>
      </c>
    </row>
    <row r="85" spans="1:6" x14ac:dyDescent="0.25">
      <c r="A85" t="s">
        <v>179</v>
      </c>
      <c r="B85" t="s">
        <v>180</v>
      </c>
      <c r="C85" t="s">
        <v>178</v>
      </c>
      <c r="D85" t="s">
        <v>72</v>
      </c>
      <c r="E85" t="s">
        <v>9</v>
      </c>
      <c r="F85">
        <v>4.0114750900000002</v>
      </c>
    </row>
    <row r="86" spans="1:6" x14ac:dyDescent="0.25">
      <c r="A86" t="s">
        <v>181</v>
      </c>
      <c r="B86" t="s">
        <v>182</v>
      </c>
      <c r="C86" t="s">
        <v>178</v>
      </c>
      <c r="D86" t="s">
        <v>8</v>
      </c>
      <c r="E86" t="s">
        <v>9</v>
      </c>
      <c r="F86">
        <v>1.7982678399999998</v>
      </c>
    </row>
    <row r="87" spans="1:6" x14ac:dyDescent="0.25">
      <c r="A87" t="s">
        <v>183</v>
      </c>
      <c r="B87" t="s">
        <v>184</v>
      </c>
      <c r="C87" t="s">
        <v>178</v>
      </c>
      <c r="D87" t="s">
        <v>8</v>
      </c>
      <c r="E87" t="s">
        <v>9</v>
      </c>
      <c r="F87">
        <v>4.7399735500000002</v>
      </c>
    </row>
    <row r="88" spans="1:6" x14ac:dyDescent="0.25">
      <c r="A88" t="s">
        <v>185</v>
      </c>
      <c r="B88" t="s">
        <v>186</v>
      </c>
      <c r="C88" t="s">
        <v>178</v>
      </c>
      <c r="D88" t="s">
        <v>14</v>
      </c>
      <c r="E88" t="s">
        <v>9</v>
      </c>
      <c r="F88">
        <v>6.710616589999999</v>
      </c>
    </row>
    <row r="89" spans="1:6" x14ac:dyDescent="0.25">
      <c r="A89" t="s">
        <v>187</v>
      </c>
      <c r="B89" t="s">
        <v>188</v>
      </c>
      <c r="C89" t="s">
        <v>178</v>
      </c>
      <c r="D89" t="s">
        <v>14</v>
      </c>
      <c r="E89" t="s">
        <v>9</v>
      </c>
      <c r="F89">
        <v>4.4767150899999999</v>
      </c>
    </row>
    <row r="90" spans="1:6" x14ac:dyDescent="0.25">
      <c r="A90" t="s">
        <v>189</v>
      </c>
      <c r="B90" t="s">
        <v>190</v>
      </c>
      <c r="C90" t="s">
        <v>178</v>
      </c>
      <c r="D90" t="s">
        <v>14</v>
      </c>
      <c r="E90" t="s">
        <v>9</v>
      </c>
      <c r="F90">
        <v>7.5824694599999987</v>
      </c>
    </row>
    <row r="91" spans="1:6" x14ac:dyDescent="0.25">
      <c r="A91" t="s">
        <v>191</v>
      </c>
      <c r="B91" t="s">
        <v>192</v>
      </c>
      <c r="C91" t="s">
        <v>178</v>
      </c>
      <c r="D91" t="s">
        <v>72</v>
      </c>
      <c r="E91" t="s">
        <v>9</v>
      </c>
      <c r="F91">
        <v>5.49601221</v>
      </c>
    </row>
    <row r="92" spans="1:6" x14ac:dyDescent="0.25">
      <c r="A92" t="s">
        <v>193</v>
      </c>
      <c r="B92" t="s">
        <v>194</v>
      </c>
      <c r="C92" t="s">
        <v>178</v>
      </c>
      <c r="D92" t="s">
        <v>14</v>
      </c>
      <c r="E92" t="s">
        <v>9</v>
      </c>
      <c r="F92">
        <v>8.6466150299999995</v>
      </c>
    </row>
    <row r="93" spans="1:6" x14ac:dyDescent="0.25">
      <c r="A93" t="s">
        <v>195</v>
      </c>
      <c r="B93" t="s">
        <v>196</v>
      </c>
      <c r="C93" t="s">
        <v>178</v>
      </c>
      <c r="D93" t="s">
        <v>14</v>
      </c>
      <c r="E93" t="s">
        <v>9</v>
      </c>
      <c r="F93" t="s">
        <v>401</v>
      </c>
    </row>
    <row r="94" spans="1:6" x14ac:dyDescent="0.25">
      <c r="A94" t="s">
        <v>197</v>
      </c>
      <c r="B94" t="s">
        <v>198</v>
      </c>
      <c r="C94" t="s">
        <v>178</v>
      </c>
      <c r="D94" t="s">
        <v>8</v>
      </c>
      <c r="E94" t="s">
        <v>9</v>
      </c>
      <c r="F94">
        <v>5.3084511799999996</v>
      </c>
    </row>
    <row r="95" spans="1:6" x14ac:dyDescent="0.25">
      <c r="A95" t="s">
        <v>199</v>
      </c>
      <c r="B95" t="s">
        <v>200</v>
      </c>
      <c r="C95" t="s">
        <v>178</v>
      </c>
      <c r="D95" t="s">
        <v>72</v>
      </c>
      <c r="E95" t="s">
        <v>9</v>
      </c>
      <c r="F95">
        <v>4.0719022799999998</v>
      </c>
    </row>
    <row r="96" spans="1:6" x14ac:dyDescent="0.25">
      <c r="A96" t="s">
        <v>201</v>
      </c>
      <c r="B96" t="s">
        <v>202</v>
      </c>
      <c r="C96" t="s">
        <v>178</v>
      </c>
      <c r="D96" t="s">
        <v>8</v>
      </c>
      <c r="E96" t="s">
        <v>9</v>
      </c>
      <c r="F96">
        <v>3.3799271600000003</v>
      </c>
    </row>
    <row r="97" spans="1:6" x14ac:dyDescent="0.25">
      <c r="A97" t="s">
        <v>203</v>
      </c>
      <c r="B97" t="s">
        <v>204</v>
      </c>
      <c r="C97" t="s">
        <v>178</v>
      </c>
      <c r="D97" t="s">
        <v>72</v>
      </c>
      <c r="E97" t="s">
        <v>9</v>
      </c>
      <c r="F97">
        <v>2.9106288</v>
      </c>
    </row>
    <row r="98" spans="1:6" x14ac:dyDescent="0.25">
      <c r="A98" t="s">
        <v>205</v>
      </c>
      <c r="B98" t="s">
        <v>206</v>
      </c>
      <c r="C98" t="s">
        <v>178</v>
      </c>
      <c r="D98" t="s">
        <v>72</v>
      </c>
      <c r="E98" t="s">
        <v>9</v>
      </c>
      <c r="F98">
        <v>5.6882877299999999</v>
      </c>
    </row>
    <row r="99" spans="1:6" x14ac:dyDescent="0.25">
      <c r="A99" t="s">
        <v>207</v>
      </c>
      <c r="B99" t="s">
        <v>208</v>
      </c>
      <c r="C99" t="s">
        <v>178</v>
      </c>
      <c r="D99" t="s">
        <v>17</v>
      </c>
      <c r="E99" t="s">
        <v>9</v>
      </c>
      <c r="F99">
        <v>4.5735659599999998</v>
      </c>
    </row>
    <row r="100" spans="1:6" x14ac:dyDescent="0.25">
      <c r="A100" t="s">
        <v>209</v>
      </c>
      <c r="B100" t="s">
        <v>210</v>
      </c>
      <c r="C100" t="s">
        <v>178</v>
      </c>
      <c r="D100" t="s">
        <v>17</v>
      </c>
      <c r="E100" t="s">
        <v>9</v>
      </c>
      <c r="F100" t="s">
        <v>401</v>
      </c>
    </row>
    <row r="101" spans="1:6" x14ac:dyDescent="0.25">
      <c r="A101" t="s">
        <v>211</v>
      </c>
      <c r="B101" t="s">
        <v>212</v>
      </c>
      <c r="C101" t="s">
        <v>178</v>
      </c>
      <c r="D101" t="s">
        <v>8</v>
      </c>
      <c r="E101" t="s">
        <v>9</v>
      </c>
      <c r="F101">
        <v>6.9584593800000007</v>
      </c>
    </row>
    <row r="102" spans="1:6" x14ac:dyDescent="0.25">
      <c r="A102" t="s">
        <v>213</v>
      </c>
      <c r="B102" t="s">
        <v>214</v>
      </c>
      <c r="C102" t="s">
        <v>178</v>
      </c>
      <c r="D102" t="s">
        <v>72</v>
      </c>
      <c r="E102" t="s">
        <v>9</v>
      </c>
      <c r="F102">
        <v>4.2750492099999988</v>
      </c>
    </row>
    <row r="103" spans="1:6" x14ac:dyDescent="0.25">
      <c r="A103" t="s">
        <v>215</v>
      </c>
      <c r="B103" t="s">
        <v>216</v>
      </c>
      <c r="C103" t="s">
        <v>178</v>
      </c>
      <c r="D103" t="s">
        <v>17</v>
      </c>
      <c r="E103" t="s">
        <v>9</v>
      </c>
      <c r="F103" t="s">
        <v>401</v>
      </c>
    </row>
    <row r="104" spans="1:6" x14ac:dyDescent="0.25">
      <c r="A104" t="s">
        <v>217</v>
      </c>
      <c r="B104" t="s">
        <v>218</v>
      </c>
      <c r="C104" t="s">
        <v>219</v>
      </c>
      <c r="D104" t="s">
        <v>14</v>
      </c>
      <c r="E104" t="s">
        <v>9</v>
      </c>
      <c r="F104" t="s">
        <v>401</v>
      </c>
    </row>
    <row r="105" spans="1:6" x14ac:dyDescent="0.25">
      <c r="A105" t="s">
        <v>220</v>
      </c>
      <c r="B105" t="s">
        <v>221</v>
      </c>
      <c r="C105" t="s">
        <v>219</v>
      </c>
      <c r="D105" t="s">
        <v>72</v>
      </c>
      <c r="E105" t="s">
        <v>9</v>
      </c>
      <c r="F105">
        <v>6.711585040000001</v>
      </c>
    </row>
    <row r="106" spans="1:6" x14ac:dyDescent="0.25">
      <c r="A106" t="s">
        <v>222</v>
      </c>
      <c r="B106" t="s">
        <v>223</v>
      </c>
      <c r="C106" t="s">
        <v>219</v>
      </c>
      <c r="D106" t="s">
        <v>14</v>
      </c>
      <c r="E106" t="s">
        <v>9</v>
      </c>
      <c r="F106">
        <v>11.335264209999998</v>
      </c>
    </row>
    <row r="107" spans="1:6" x14ac:dyDescent="0.25">
      <c r="A107" t="s">
        <v>224</v>
      </c>
      <c r="B107" t="s">
        <v>225</v>
      </c>
      <c r="C107" t="s">
        <v>219</v>
      </c>
      <c r="D107" t="s">
        <v>72</v>
      </c>
      <c r="E107" t="s">
        <v>9</v>
      </c>
      <c r="F107">
        <v>10.434031489999999</v>
      </c>
    </row>
    <row r="108" spans="1:6" x14ac:dyDescent="0.25">
      <c r="A108" t="s">
        <v>226</v>
      </c>
      <c r="B108" t="s">
        <v>227</v>
      </c>
      <c r="C108" t="s">
        <v>219</v>
      </c>
      <c r="D108" t="s">
        <v>14</v>
      </c>
      <c r="E108" t="s">
        <v>9</v>
      </c>
      <c r="F108">
        <v>4.0382900200000007</v>
      </c>
    </row>
    <row r="109" spans="1:6" x14ac:dyDescent="0.25">
      <c r="A109" t="s">
        <v>228</v>
      </c>
      <c r="B109" t="s">
        <v>229</v>
      </c>
      <c r="C109" t="s">
        <v>219</v>
      </c>
      <c r="D109" t="s">
        <v>14</v>
      </c>
      <c r="E109" t="s">
        <v>9</v>
      </c>
      <c r="F109">
        <v>5.8613395700000011</v>
      </c>
    </row>
    <row r="110" spans="1:6" x14ac:dyDescent="0.25">
      <c r="A110" t="s">
        <v>230</v>
      </c>
      <c r="B110" t="s">
        <v>231</v>
      </c>
      <c r="C110" t="s">
        <v>219</v>
      </c>
      <c r="D110" t="s">
        <v>72</v>
      </c>
      <c r="E110" t="s">
        <v>9</v>
      </c>
      <c r="F110">
        <v>10.656049729999999</v>
      </c>
    </row>
    <row r="111" spans="1:6" x14ac:dyDescent="0.25">
      <c r="A111" t="s">
        <v>232</v>
      </c>
      <c r="B111" t="s">
        <v>233</v>
      </c>
      <c r="C111" t="s">
        <v>219</v>
      </c>
      <c r="D111" t="s">
        <v>14</v>
      </c>
      <c r="E111" t="s">
        <v>9</v>
      </c>
      <c r="F111">
        <v>9.0490989700000011</v>
      </c>
    </row>
    <row r="112" spans="1:6" x14ac:dyDescent="0.25">
      <c r="A112" t="s">
        <v>234</v>
      </c>
      <c r="B112" t="s">
        <v>235</v>
      </c>
      <c r="C112" t="s">
        <v>219</v>
      </c>
      <c r="D112" t="s">
        <v>14</v>
      </c>
      <c r="E112" t="s">
        <v>9</v>
      </c>
      <c r="F112">
        <v>7.1261138900000009</v>
      </c>
    </row>
    <row r="113" spans="1:6" x14ac:dyDescent="0.25">
      <c r="A113" t="s">
        <v>236</v>
      </c>
      <c r="B113" t="s">
        <v>237</v>
      </c>
      <c r="C113" t="s">
        <v>219</v>
      </c>
      <c r="D113" t="s">
        <v>72</v>
      </c>
      <c r="E113" t="s">
        <v>9</v>
      </c>
      <c r="F113">
        <v>6.9786176700000002</v>
      </c>
    </row>
    <row r="114" spans="1:6" x14ac:dyDescent="0.25">
      <c r="A114" t="s">
        <v>238</v>
      </c>
      <c r="B114" t="s">
        <v>239</v>
      </c>
      <c r="C114" t="s">
        <v>219</v>
      </c>
      <c r="D114" t="s">
        <v>72</v>
      </c>
      <c r="E114" t="s">
        <v>9</v>
      </c>
      <c r="F114">
        <v>7.0090322499999989</v>
      </c>
    </row>
    <row r="115" spans="1:6" x14ac:dyDescent="0.25">
      <c r="A115" t="s">
        <v>240</v>
      </c>
      <c r="B115" t="s">
        <v>241</v>
      </c>
      <c r="C115" t="s">
        <v>219</v>
      </c>
      <c r="D115" t="s">
        <v>72</v>
      </c>
      <c r="E115" t="s">
        <v>9</v>
      </c>
      <c r="F115">
        <v>7.8347072600000001</v>
      </c>
    </row>
    <row r="116" spans="1:6" x14ac:dyDescent="0.25">
      <c r="A116" t="s">
        <v>242</v>
      </c>
      <c r="B116" t="s">
        <v>243</v>
      </c>
      <c r="C116" t="s">
        <v>219</v>
      </c>
      <c r="D116" t="s">
        <v>72</v>
      </c>
      <c r="E116" t="s">
        <v>9</v>
      </c>
      <c r="F116">
        <v>9.9558305699999998</v>
      </c>
    </row>
    <row r="117" spans="1:6" x14ac:dyDescent="0.25">
      <c r="A117" t="s">
        <v>244</v>
      </c>
      <c r="B117" t="s">
        <v>245</v>
      </c>
      <c r="C117" t="s">
        <v>219</v>
      </c>
      <c r="D117" t="s">
        <v>72</v>
      </c>
      <c r="E117" t="s">
        <v>9</v>
      </c>
      <c r="F117">
        <v>6.7304492000000007</v>
      </c>
    </row>
    <row r="118" spans="1:6" x14ac:dyDescent="0.25">
      <c r="A118" t="s">
        <v>246</v>
      </c>
      <c r="B118" t="s">
        <v>247</v>
      </c>
      <c r="C118" t="s">
        <v>219</v>
      </c>
      <c r="D118" t="s">
        <v>72</v>
      </c>
      <c r="E118" t="s">
        <v>9</v>
      </c>
      <c r="F118">
        <v>9.1534833899999999</v>
      </c>
    </row>
    <row r="119" spans="1:6" x14ac:dyDescent="0.25">
      <c r="A119" t="s">
        <v>248</v>
      </c>
      <c r="B119" t="s">
        <v>249</v>
      </c>
      <c r="C119" t="s">
        <v>219</v>
      </c>
      <c r="D119" t="s">
        <v>72</v>
      </c>
      <c r="E119" t="s">
        <v>9</v>
      </c>
      <c r="F119">
        <v>11.057472229999998</v>
      </c>
    </row>
    <row r="120" spans="1:6" x14ac:dyDescent="0.25">
      <c r="A120" t="s">
        <v>250</v>
      </c>
      <c r="B120" t="s">
        <v>251</v>
      </c>
      <c r="C120" t="s">
        <v>219</v>
      </c>
      <c r="D120" t="s">
        <v>14</v>
      </c>
      <c r="E120" t="s">
        <v>9</v>
      </c>
      <c r="F120">
        <v>6.6574425699999988</v>
      </c>
    </row>
    <row r="121" spans="1:6" x14ac:dyDescent="0.25">
      <c r="A121" t="s">
        <v>252</v>
      </c>
      <c r="B121" t="s">
        <v>253</v>
      </c>
      <c r="C121" t="s">
        <v>219</v>
      </c>
      <c r="D121" t="s">
        <v>72</v>
      </c>
      <c r="E121" t="s">
        <v>9</v>
      </c>
      <c r="F121">
        <v>11.69724941</v>
      </c>
    </row>
    <row r="122" spans="1:6" x14ac:dyDescent="0.25">
      <c r="A122" t="s">
        <v>254</v>
      </c>
      <c r="B122" t="s">
        <v>255</v>
      </c>
      <c r="C122" t="s">
        <v>219</v>
      </c>
      <c r="D122" t="s">
        <v>72</v>
      </c>
      <c r="E122" t="s">
        <v>9</v>
      </c>
      <c r="F122">
        <v>7.8378858599999983</v>
      </c>
    </row>
    <row r="123" spans="1:6" x14ac:dyDescent="0.25">
      <c r="A123" t="s">
        <v>256</v>
      </c>
      <c r="B123" t="s">
        <v>257</v>
      </c>
      <c r="C123" t="s">
        <v>219</v>
      </c>
      <c r="D123" t="s">
        <v>72</v>
      </c>
      <c r="E123" t="s">
        <v>9</v>
      </c>
      <c r="F123">
        <v>6.3500223200000008</v>
      </c>
    </row>
    <row r="124" spans="1:6" x14ac:dyDescent="0.25">
      <c r="A124" t="s">
        <v>258</v>
      </c>
      <c r="B124" t="s">
        <v>259</v>
      </c>
      <c r="C124" t="s">
        <v>219</v>
      </c>
      <c r="D124" t="s">
        <v>72</v>
      </c>
      <c r="E124" t="s">
        <v>9</v>
      </c>
      <c r="F124">
        <v>8.6386804599999998</v>
      </c>
    </row>
    <row r="125" spans="1:6" x14ac:dyDescent="0.25">
      <c r="A125" t="s">
        <v>260</v>
      </c>
      <c r="B125" t="s">
        <v>261</v>
      </c>
      <c r="C125" t="s">
        <v>219</v>
      </c>
      <c r="D125" t="s">
        <v>72</v>
      </c>
      <c r="E125" t="s">
        <v>9</v>
      </c>
      <c r="F125">
        <v>6.6793150899999985</v>
      </c>
    </row>
    <row r="126" spans="1:6" x14ac:dyDescent="0.25">
      <c r="A126" t="s">
        <v>262</v>
      </c>
      <c r="B126" t="s">
        <v>263</v>
      </c>
      <c r="C126" t="s">
        <v>219</v>
      </c>
      <c r="D126" t="s">
        <v>72</v>
      </c>
      <c r="E126" t="s">
        <v>9</v>
      </c>
      <c r="F126">
        <v>7.4613189700000024</v>
      </c>
    </row>
    <row r="127" spans="1:6" x14ac:dyDescent="0.25">
      <c r="A127" t="s">
        <v>264</v>
      </c>
      <c r="B127" t="s">
        <v>265</v>
      </c>
      <c r="C127" t="s">
        <v>219</v>
      </c>
      <c r="D127" t="s">
        <v>72</v>
      </c>
      <c r="E127" t="s">
        <v>9</v>
      </c>
      <c r="F127">
        <v>8.6685686099999977</v>
      </c>
    </row>
    <row r="128" spans="1:6" x14ac:dyDescent="0.25">
      <c r="A128" t="s">
        <v>266</v>
      </c>
      <c r="B128" t="s">
        <v>267</v>
      </c>
      <c r="C128" t="s">
        <v>219</v>
      </c>
      <c r="D128" t="s">
        <v>14</v>
      </c>
      <c r="E128" t="s">
        <v>9</v>
      </c>
      <c r="F128">
        <v>2.78745675</v>
      </c>
    </row>
    <row r="129" spans="1:6" x14ac:dyDescent="0.25">
      <c r="A129" t="s">
        <v>268</v>
      </c>
      <c r="B129" t="s">
        <v>269</v>
      </c>
      <c r="C129" t="s">
        <v>219</v>
      </c>
      <c r="D129" t="s">
        <v>8</v>
      </c>
      <c r="E129" t="s">
        <v>9</v>
      </c>
      <c r="F129">
        <v>4.4945411699999998</v>
      </c>
    </row>
    <row r="130" spans="1:6" x14ac:dyDescent="0.25">
      <c r="A130" t="s">
        <v>270</v>
      </c>
      <c r="B130" t="s">
        <v>271</v>
      </c>
      <c r="C130" t="s">
        <v>219</v>
      </c>
      <c r="D130" t="s">
        <v>72</v>
      </c>
      <c r="E130" t="s">
        <v>9</v>
      </c>
      <c r="F130">
        <v>6.5781421699999978</v>
      </c>
    </row>
    <row r="131" spans="1:6" x14ac:dyDescent="0.25">
      <c r="A131" t="s">
        <v>272</v>
      </c>
      <c r="B131" t="s">
        <v>273</v>
      </c>
      <c r="C131" t="s">
        <v>219</v>
      </c>
      <c r="D131" t="s">
        <v>72</v>
      </c>
      <c r="E131" t="s">
        <v>9</v>
      </c>
      <c r="F131">
        <v>7.0060043299999988</v>
      </c>
    </row>
    <row r="132" spans="1:6" x14ac:dyDescent="0.25">
      <c r="A132" t="s">
        <v>274</v>
      </c>
      <c r="B132" t="s">
        <v>275</v>
      </c>
      <c r="C132" t="s">
        <v>219</v>
      </c>
      <c r="D132" t="s">
        <v>72</v>
      </c>
      <c r="E132" t="s">
        <v>9</v>
      </c>
      <c r="F132">
        <v>5.37075996</v>
      </c>
    </row>
    <row r="133" spans="1:6" x14ac:dyDescent="0.25">
      <c r="A133" t="s">
        <v>276</v>
      </c>
      <c r="B133" t="s">
        <v>277</v>
      </c>
      <c r="C133" t="s">
        <v>219</v>
      </c>
      <c r="D133" t="s">
        <v>72</v>
      </c>
      <c r="E133" t="s">
        <v>9</v>
      </c>
      <c r="F133">
        <v>8.2144432099999989</v>
      </c>
    </row>
    <row r="134" spans="1:6" x14ac:dyDescent="0.25">
      <c r="A134" t="s">
        <v>278</v>
      </c>
      <c r="B134" t="s">
        <v>279</v>
      </c>
      <c r="C134" t="s">
        <v>219</v>
      </c>
      <c r="D134" t="s">
        <v>72</v>
      </c>
      <c r="E134" t="s">
        <v>9</v>
      </c>
      <c r="F134">
        <v>1.5251173999999996</v>
      </c>
    </row>
    <row r="135" spans="1:6" x14ac:dyDescent="0.25">
      <c r="A135" t="s">
        <v>280</v>
      </c>
      <c r="B135" t="s">
        <v>281</v>
      </c>
      <c r="C135" t="s">
        <v>219</v>
      </c>
      <c r="D135" t="s">
        <v>14</v>
      </c>
      <c r="E135" t="s">
        <v>9</v>
      </c>
      <c r="F135">
        <v>8.3298320799999992</v>
      </c>
    </row>
    <row r="136" spans="1:6" x14ac:dyDescent="0.25">
      <c r="A136" t="s">
        <v>282</v>
      </c>
      <c r="B136" t="s">
        <v>283</v>
      </c>
      <c r="C136" t="s">
        <v>219</v>
      </c>
      <c r="D136" t="s">
        <v>72</v>
      </c>
      <c r="E136" t="s">
        <v>9</v>
      </c>
      <c r="F136">
        <v>10.130311010000002</v>
      </c>
    </row>
    <row r="137" spans="1:6" x14ac:dyDescent="0.25">
      <c r="A137" t="s">
        <v>284</v>
      </c>
      <c r="B137" t="s">
        <v>285</v>
      </c>
      <c r="C137" t="s">
        <v>219</v>
      </c>
      <c r="D137" t="s">
        <v>72</v>
      </c>
      <c r="E137" t="s">
        <v>9</v>
      </c>
      <c r="F137">
        <v>10.521347049999999</v>
      </c>
    </row>
    <row r="138" spans="1:6" x14ac:dyDescent="0.25">
      <c r="A138" t="s">
        <v>286</v>
      </c>
      <c r="B138" t="s">
        <v>287</v>
      </c>
      <c r="C138" t="s">
        <v>219</v>
      </c>
      <c r="D138" t="s">
        <v>72</v>
      </c>
      <c r="E138" t="s">
        <v>9</v>
      </c>
      <c r="F138">
        <v>6.4468250299999994</v>
      </c>
    </row>
    <row r="139" spans="1:6" x14ac:dyDescent="0.25">
      <c r="A139" t="s">
        <v>288</v>
      </c>
      <c r="B139" t="s">
        <v>289</v>
      </c>
      <c r="C139" t="s">
        <v>219</v>
      </c>
      <c r="D139" t="s">
        <v>72</v>
      </c>
      <c r="E139" t="s">
        <v>9</v>
      </c>
      <c r="F139">
        <v>9.5314598099999976</v>
      </c>
    </row>
    <row r="140" spans="1:6" x14ac:dyDescent="0.25">
      <c r="A140" t="s">
        <v>290</v>
      </c>
      <c r="B140" t="s">
        <v>291</v>
      </c>
      <c r="C140" t="s">
        <v>219</v>
      </c>
      <c r="D140" t="s">
        <v>8</v>
      </c>
      <c r="E140" t="s">
        <v>9</v>
      </c>
      <c r="F140">
        <v>6.3779459000000012</v>
      </c>
    </row>
    <row r="141" spans="1:6" x14ac:dyDescent="0.25">
      <c r="A141" t="s">
        <v>292</v>
      </c>
      <c r="B141" t="s">
        <v>293</v>
      </c>
      <c r="C141" t="s">
        <v>219</v>
      </c>
      <c r="D141" t="s">
        <v>72</v>
      </c>
      <c r="E141" t="s">
        <v>9</v>
      </c>
      <c r="F141">
        <v>5.7444782300000004</v>
      </c>
    </row>
    <row r="142" spans="1:6" x14ac:dyDescent="0.25">
      <c r="A142" t="s">
        <v>294</v>
      </c>
      <c r="B142" t="s">
        <v>295</v>
      </c>
      <c r="C142" t="s">
        <v>219</v>
      </c>
      <c r="D142" t="s">
        <v>14</v>
      </c>
      <c r="E142" t="s">
        <v>9</v>
      </c>
      <c r="F142">
        <v>5.6484913800000003</v>
      </c>
    </row>
    <row r="143" spans="1:6" x14ac:dyDescent="0.25">
      <c r="A143" t="s">
        <v>296</v>
      </c>
      <c r="B143" t="s">
        <v>297</v>
      </c>
      <c r="C143" t="s">
        <v>219</v>
      </c>
      <c r="D143" t="s">
        <v>72</v>
      </c>
      <c r="E143" t="s">
        <v>9</v>
      </c>
      <c r="F143">
        <v>6.3900852200000013</v>
      </c>
    </row>
    <row r="144" spans="1:6" x14ac:dyDescent="0.25">
      <c r="A144" t="s">
        <v>298</v>
      </c>
      <c r="B144" t="s">
        <v>299</v>
      </c>
      <c r="C144" t="s">
        <v>219</v>
      </c>
      <c r="D144" t="s">
        <v>14</v>
      </c>
      <c r="E144" t="s">
        <v>9</v>
      </c>
      <c r="F144">
        <v>8.6720647799999977</v>
      </c>
    </row>
    <row r="145" spans="1:6" x14ac:dyDescent="0.25">
      <c r="A145" t="s">
        <v>300</v>
      </c>
      <c r="B145" t="s">
        <v>301</v>
      </c>
      <c r="C145" t="s">
        <v>219</v>
      </c>
      <c r="D145" t="s">
        <v>72</v>
      </c>
      <c r="E145" t="s">
        <v>9</v>
      </c>
      <c r="F145">
        <v>6.9586463000000007</v>
      </c>
    </row>
    <row r="146" spans="1:6" x14ac:dyDescent="0.25">
      <c r="A146" t="s">
        <v>302</v>
      </c>
      <c r="B146" t="s">
        <v>303</v>
      </c>
      <c r="C146" t="s">
        <v>219</v>
      </c>
      <c r="D146" t="s">
        <v>72</v>
      </c>
      <c r="E146" t="s">
        <v>9</v>
      </c>
      <c r="F146">
        <v>8.5238647499999978</v>
      </c>
    </row>
    <row r="147" spans="1:6" x14ac:dyDescent="0.25">
      <c r="A147" t="s">
        <v>304</v>
      </c>
      <c r="B147" t="s">
        <v>305</v>
      </c>
      <c r="C147" t="s">
        <v>219</v>
      </c>
      <c r="D147" t="s">
        <v>72</v>
      </c>
      <c r="E147" t="s">
        <v>9</v>
      </c>
      <c r="F147">
        <v>9.1321315800000011</v>
      </c>
    </row>
    <row r="148" spans="1:6" x14ac:dyDescent="0.25">
      <c r="A148" t="s">
        <v>306</v>
      </c>
      <c r="B148" t="s">
        <v>307</v>
      </c>
      <c r="C148" t="s">
        <v>219</v>
      </c>
      <c r="D148" t="s">
        <v>72</v>
      </c>
      <c r="E148" t="s">
        <v>9</v>
      </c>
      <c r="F148">
        <v>10.867492680000002</v>
      </c>
    </row>
    <row r="149" spans="1:6" x14ac:dyDescent="0.25">
      <c r="A149" t="s">
        <v>308</v>
      </c>
      <c r="B149" t="s">
        <v>309</v>
      </c>
      <c r="C149" t="s">
        <v>219</v>
      </c>
      <c r="D149" t="s">
        <v>72</v>
      </c>
      <c r="E149" t="s">
        <v>9</v>
      </c>
      <c r="F149">
        <v>11.291481019999999</v>
      </c>
    </row>
    <row r="150" spans="1:6" x14ac:dyDescent="0.25">
      <c r="A150" t="s">
        <v>310</v>
      </c>
      <c r="B150" t="s">
        <v>311</v>
      </c>
      <c r="C150" t="s">
        <v>219</v>
      </c>
      <c r="D150" t="s">
        <v>17</v>
      </c>
      <c r="E150" t="s">
        <v>9</v>
      </c>
      <c r="F150">
        <v>7.1052937499999995</v>
      </c>
    </row>
    <row r="151" spans="1:6" x14ac:dyDescent="0.25">
      <c r="A151" t="s">
        <v>312</v>
      </c>
      <c r="B151" t="s">
        <v>313</v>
      </c>
      <c r="C151" t="s">
        <v>219</v>
      </c>
      <c r="D151" t="s">
        <v>14</v>
      </c>
      <c r="E151" t="s">
        <v>9</v>
      </c>
      <c r="F151">
        <v>7.2540998500000002</v>
      </c>
    </row>
    <row r="152" spans="1:6" x14ac:dyDescent="0.25">
      <c r="A152" t="s">
        <v>314</v>
      </c>
      <c r="B152" t="s">
        <v>315</v>
      </c>
      <c r="C152" t="s">
        <v>219</v>
      </c>
      <c r="D152" t="s">
        <v>14</v>
      </c>
      <c r="E152" t="s">
        <v>9</v>
      </c>
      <c r="F152">
        <v>4.344098090000001</v>
      </c>
    </row>
    <row r="153" spans="1:6" x14ac:dyDescent="0.25">
      <c r="A153" t="s">
        <v>316</v>
      </c>
      <c r="B153" t="s">
        <v>317</v>
      </c>
      <c r="C153" t="s">
        <v>219</v>
      </c>
      <c r="D153" t="s">
        <v>14</v>
      </c>
      <c r="E153" t="s">
        <v>9</v>
      </c>
      <c r="F153">
        <v>6.5686249700000019</v>
      </c>
    </row>
    <row r="154" spans="1:6" x14ac:dyDescent="0.25">
      <c r="A154" t="s">
        <v>318</v>
      </c>
      <c r="B154" t="s">
        <v>319</v>
      </c>
      <c r="C154" t="s">
        <v>219</v>
      </c>
      <c r="D154" t="s">
        <v>8</v>
      </c>
      <c r="E154" t="s">
        <v>9</v>
      </c>
      <c r="F154">
        <v>7.0986018200000016</v>
      </c>
    </row>
    <row r="155" spans="1:6" x14ac:dyDescent="0.25">
      <c r="A155" t="s">
        <v>320</v>
      </c>
      <c r="B155" t="s">
        <v>321</v>
      </c>
      <c r="C155" t="s">
        <v>219</v>
      </c>
      <c r="D155" t="s">
        <v>72</v>
      </c>
      <c r="E155" t="s">
        <v>9</v>
      </c>
      <c r="F155">
        <v>10.15402699</v>
      </c>
    </row>
    <row r="156" spans="1:6" x14ac:dyDescent="0.25">
      <c r="A156" t="s">
        <v>322</v>
      </c>
      <c r="B156" t="s">
        <v>323</v>
      </c>
      <c r="C156" t="s">
        <v>219</v>
      </c>
      <c r="D156" t="s">
        <v>8</v>
      </c>
      <c r="E156" t="s">
        <v>9</v>
      </c>
      <c r="F156">
        <v>5.6176042600000002</v>
      </c>
    </row>
    <row r="157" spans="1:6" x14ac:dyDescent="0.25">
      <c r="A157" t="s">
        <v>324</v>
      </c>
      <c r="B157" t="s">
        <v>325</v>
      </c>
      <c r="C157" t="s">
        <v>326</v>
      </c>
      <c r="D157" t="s">
        <v>8</v>
      </c>
      <c r="E157" t="s">
        <v>9</v>
      </c>
      <c r="F157">
        <v>2.4835760600000003</v>
      </c>
    </row>
    <row r="158" spans="1:6" x14ac:dyDescent="0.25">
      <c r="A158" t="s">
        <v>327</v>
      </c>
      <c r="B158" t="s">
        <v>328</v>
      </c>
      <c r="C158" t="s">
        <v>326</v>
      </c>
      <c r="D158" t="s">
        <v>8</v>
      </c>
      <c r="E158" t="s">
        <v>9</v>
      </c>
      <c r="F158">
        <v>3.6076159500000005</v>
      </c>
    </row>
    <row r="159" spans="1:6" x14ac:dyDescent="0.25">
      <c r="A159" t="s">
        <v>329</v>
      </c>
      <c r="B159" t="s">
        <v>330</v>
      </c>
      <c r="C159" t="s">
        <v>326</v>
      </c>
      <c r="D159" t="s">
        <v>8</v>
      </c>
      <c r="E159" t="s">
        <v>9</v>
      </c>
      <c r="F159">
        <v>3.0141467999999998</v>
      </c>
    </row>
    <row r="160" spans="1:6" x14ac:dyDescent="0.25">
      <c r="A160" t="s">
        <v>331</v>
      </c>
      <c r="B160" t="s">
        <v>332</v>
      </c>
      <c r="C160" t="s">
        <v>326</v>
      </c>
      <c r="D160" t="s">
        <v>14</v>
      </c>
      <c r="E160" t="s">
        <v>9</v>
      </c>
      <c r="F160">
        <v>2.9049358399999994</v>
      </c>
    </row>
    <row r="161" spans="1:6" x14ac:dyDescent="0.25">
      <c r="A161" t="s">
        <v>333</v>
      </c>
      <c r="B161" t="s">
        <v>334</v>
      </c>
      <c r="C161" t="s">
        <v>326</v>
      </c>
      <c r="D161" t="s">
        <v>14</v>
      </c>
      <c r="E161" t="s">
        <v>9</v>
      </c>
      <c r="F161">
        <v>8.04001141</v>
      </c>
    </row>
    <row r="162" spans="1:6" x14ac:dyDescent="0.25">
      <c r="A162" t="s">
        <v>335</v>
      </c>
      <c r="B162" t="s">
        <v>336</v>
      </c>
      <c r="C162" t="s">
        <v>326</v>
      </c>
      <c r="D162" t="s">
        <v>8</v>
      </c>
      <c r="E162" t="s">
        <v>9</v>
      </c>
      <c r="F162">
        <v>4.6785640700000002</v>
      </c>
    </row>
    <row r="163" spans="1:6" x14ac:dyDescent="0.25">
      <c r="A163" t="s">
        <v>337</v>
      </c>
      <c r="B163" t="s">
        <v>338</v>
      </c>
      <c r="C163" t="s">
        <v>326</v>
      </c>
      <c r="D163" t="s">
        <v>8</v>
      </c>
      <c r="E163" t="s">
        <v>9</v>
      </c>
      <c r="F163">
        <v>4.4451508500000001</v>
      </c>
    </row>
    <row r="164" spans="1:6" x14ac:dyDescent="0.25">
      <c r="A164" t="s">
        <v>339</v>
      </c>
      <c r="B164" t="s">
        <v>340</v>
      </c>
      <c r="C164" t="s">
        <v>326</v>
      </c>
      <c r="D164" t="s">
        <v>8</v>
      </c>
      <c r="E164" t="s">
        <v>9</v>
      </c>
      <c r="F164">
        <v>4.0797967900000005</v>
      </c>
    </row>
    <row r="165" spans="1:6" x14ac:dyDescent="0.25">
      <c r="A165" t="s">
        <v>341</v>
      </c>
      <c r="B165" t="s">
        <v>342</v>
      </c>
      <c r="C165" t="s">
        <v>326</v>
      </c>
      <c r="D165" t="s">
        <v>14</v>
      </c>
      <c r="E165" t="s">
        <v>9</v>
      </c>
      <c r="F165">
        <v>3.7891209100000003</v>
      </c>
    </row>
    <row r="166" spans="1:6" x14ac:dyDescent="0.25">
      <c r="A166" t="s">
        <v>343</v>
      </c>
      <c r="B166" t="s">
        <v>344</v>
      </c>
      <c r="C166" t="s">
        <v>326</v>
      </c>
      <c r="D166" t="s">
        <v>8</v>
      </c>
      <c r="E166" t="s">
        <v>9</v>
      </c>
      <c r="F166">
        <v>7.1585059199999987</v>
      </c>
    </row>
    <row r="167" spans="1:6" x14ac:dyDescent="0.25">
      <c r="A167" t="s">
        <v>345</v>
      </c>
      <c r="B167" t="s">
        <v>346</v>
      </c>
      <c r="C167" t="s">
        <v>347</v>
      </c>
      <c r="D167" t="s">
        <v>72</v>
      </c>
      <c r="E167" t="s">
        <v>9</v>
      </c>
      <c r="F167">
        <v>9.91078568</v>
      </c>
    </row>
    <row r="168" spans="1:6" x14ac:dyDescent="0.25">
      <c r="A168" t="s">
        <v>348</v>
      </c>
      <c r="B168" t="s">
        <v>349</v>
      </c>
      <c r="C168" t="s">
        <v>347</v>
      </c>
      <c r="D168" t="s">
        <v>72</v>
      </c>
      <c r="E168" t="s">
        <v>9</v>
      </c>
      <c r="F168">
        <v>2.1603136100000002</v>
      </c>
    </row>
    <row r="169" spans="1:6" x14ac:dyDescent="0.25">
      <c r="A169" t="s">
        <v>350</v>
      </c>
      <c r="B169" t="s">
        <v>351</v>
      </c>
      <c r="C169" t="s">
        <v>347</v>
      </c>
      <c r="D169" t="s">
        <v>8</v>
      </c>
      <c r="E169" t="s">
        <v>9</v>
      </c>
      <c r="F169">
        <v>6.9890832900000008</v>
      </c>
    </row>
    <row r="170" spans="1:6" x14ac:dyDescent="0.25">
      <c r="A170" t="s">
        <v>352</v>
      </c>
      <c r="B170" t="s">
        <v>353</v>
      </c>
      <c r="C170" t="s">
        <v>347</v>
      </c>
      <c r="D170" t="s">
        <v>14</v>
      </c>
      <c r="E170" t="s">
        <v>9</v>
      </c>
      <c r="F170">
        <v>5.3502779</v>
      </c>
    </row>
    <row r="171" spans="1:6" x14ac:dyDescent="0.25">
      <c r="A171" t="s">
        <v>354</v>
      </c>
      <c r="B171" t="s">
        <v>355</v>
      </c>
      <c r="C171" t="s">
        <v>347</v>
      </c>
      <c r="D171" t="s">
        <v>72</v>
      </c>
      <c r="E171" t="s">
        <v>9</v>
      </c>
      <c r="F171">
        <v>3.0654475699999999</v>
      </c>
    </row>
    <row r="172" spans="1:6" x14ac:dyDescent="0.25">
      <c r="A172" t="s">
        <v>356</v>
      </c>
      <c r="B172" t="s">
        <v>357</v>
      </c>
      <c r="C172" t="s">
        <v>347</v>
      </c>
      <c r="D172" t="s">
        <v>14</v>
      </c>
      <c r="E172" t="s">
        <v>9</v>
      </c>
      <c r="F172">
        <v>3.8160700800000003</v>
      </c>
    </row>
    <row r="173" spans="1:6" x14ac:dyDescent="0.25">
      <c r="A173" t="s">
        <v>358</v>
      </c>
      <c r="B173" t="s">
        <v>359</v>
      </c>
      <c r="C173" t="s">
        <v>347</v>
      </c>
      <c r="D173" t="s">
        <v>72</v>
      </c>
      <c r="E173" t="s">
        <v>9</v>
      </c>
      <c r="F173">
        <v>10.743724820000001</v>
      </c>
    </row>
    <row r="174" spans="1:6" x14ac:dyDescent="0.25">
      <c r="A174" t="s">
        <v>360</v>
      </c>
      <c r="B174" t="s">
        <v>361</v>
      </c>
      <c r="C174" t="s">
        <v>347</v>
      </c>
      <c r="D174" t="s">
        <v>8</v>
      </c>
      <c r="E174" t="s">
        <v>9</v>
      </c>
      <c r="F174">
        <v>10.26414394</v>
      </c>
    </row>
    <row r="175" spans="1:6" x14ac:dyDescent="0.25">
      <c r="A175" t="s">
        <v>362</v>
      </c>
      <c r="B175" t="s">
        <v>363</v>
      </c>
      <c r="C175" t="s">
        <v>347</v>
      </c>
      <c r="D175" t="s">
        <v>8</v>
      </c>
      <c r="E175" t="s">
        <v>9</v>
      </c>
      <c r="F175">
        <v>2.5985236200000004</v>
      </c>
    </row>
    <row r="176" spans="1:6" x14ac:dyDescent="0.25">
      <c r="A176" t="s">
        <v>364</v>
      </c>
      <c r="B176" t="s">
        <v>365</v>
      </c>
      <c r="C176" t="s">
        <v>347</v>
      </c>
      <c r="D176" t="s">
        <v>14</v>
      </c>
      <c r="E176" t="s">
        <v>9</v>
      </c>
      <c r="F176">
        <v>3.8251419100000001</v>
      </c>
    </row>
    <row r="177" spans="1:6" x14ac:dyDescent="0.25">
      <c r="A177" t="s">
        <v>366</v>
      </c>
      <c r="B177" t="s">
        <v>367</v>
      </c>
      <c r="C177" t="s">
        <v>347</v>
      </c>
      <c r="D177" t="s">
        <v>14</v>
      </c>
      <c r="E177" t="s">
        <v>9</v>
      </c>
      <c r="F177">
        <v>16.341400150000002</v>
      </c>
    </row>
    <row r="178" spans="1:6" x14ac:dyDescent="0.25">
      <c r="A178" t="s">
        <v>368</v>
      </c>
      <c r="B178" t="s">
        <v>369</v>
      </c>
      <c r="C178" t="s">
        <v>347</v>
      </c>
      <c r="D178" t="s">
        <v>8</v>
      </c>
      <c r="E178" t="s">
        <v>9</v>
      </c>
      <c r="F178">
        <v>11.442080499999999</v>
      </c>
    </row>
    <row r="179" spans="1:6" x14ac:dyDescent="0.25">
      <c r="A179" t="s">
        <v>370</v>
      </c>
      <c r="B179" t="s">
        <v>371</v>
      </c>
      <c r="C179" t="s">
        <v>347</v>
      </c>
      <c r="D179" t="s">
        <v>8</v>
      </c>
      <c r="E179" t="s">
        <v>9</v>
      </c>
      <c r="F179">
        <v>3.7660782300000002</v>
      </c>
    </row>
    <row r="180" spans="1:6" x14ac:dyDescent="0.25">
      <c r="A180" t="s">
        <v>372</v>
      </c>
      <c r="B180" t="s">
        <v>373</v>
      </c>
      <c r="C180" t="s">
        <v>347</v>
      </c>
      <c r="D180" t="s">
        <v>72</v>
      </c>
      <c r="E180" t="s">
        <v>9</v>
      </c>
      <c r="F180">
        <v>9.7817163499999999</v>
      </c>
    </row>
    <row r="181" spans="1:6" x14ac:dyDescent="0.25">
      <c r="A181" t="s">
        <v>374</v>
      </c>
      <c r="B181" t="s">
        <v>375</v>
      </c>
      <c r="C181" t="s">
        <v>347</v>
      </c>
      <c r="D181" t="s">
        <v>72</v>
      </c>
      <c r="E181" t="s">
        <v>9</v>
      </c>
      <c r="F181">
        <v>9.7411766100000001</v>
      </c>
    </row>
    <row r="182" spans="1:6" x14ac:dyDescent="0.25">
      <c r="A182" t="s">
        <v>376</v>
      </c>
      <c r="B182" t="s">
        <v>377</v>
      </c>
      <c r="C182" t="s">
        <v>347</v>
      </c>
      <c r="D182" t="s">
        <v>72</v>
      </c>
      <c r="E182" t="s">
        <v>9</v>
      </c>
      <c r="F182">
        <v>5.2910847699999994</v>
      </c>
    </row>
    <row r="183" spans="1:6" x14ac:dyDescent="0.25">
      <c r="A183" t="s">
        <v>378</v>
      </c>
      <c r="B183" t="s">
        <v>379</v>
      </c>
      <c r="C183" t="s">
        <v>347</v>
      </c>
      <c r="D183" t="s">
        <v>72</v>
      </c>
      <c r="E183" t="s">
        <v>9</v>
      </c>
      <c r="F183">
        <v>15.150488849999999</v>
      </c>
    </row>
    <row r="184" spans="1:6" x14ac:dyDescent="0.25">
      <c r="A184" t="s">
        <v>380</v>
      </c>
      <c r="B184" t="s">
        <v>381</v>
      </c>
      <c r="C184" t="s">
        <v>347</v>
      </c>
      <c r="D184" t="s">
        <v>8</v>
      </c>
      <c r="E184" t="s">
        <v>9</v>
      </c>
      <c r="F184">
        <v>2.3003609200000001</v>
      </c>
    </row>
    <row r="185" spans="1:6" x14ac:dyDescent="0.25">
      <c r="A185" t="s">
        <v>382</v>
      </c>
      <c r="B185" t="s">
        <v>383</v>
      </c>
      <c r="C185" t="s">
        <v>347</v>
      </c>
      <c r="D185" t="s">
        <v>8</v>
      </c>
      <c r="E185" t="s">
        <v>9</v>
      </c>
      <c r="F185">
        <v>4.0767664899999989</v>
      </c>
    </row>
    <row r="186" spans="1:6" x14ac:dyDescent="0.25">
      <c r="A186" t="s">
        <v>384</v>
      </c>
      <c r="B186" t="s">
        <v>385</v>
      </c>
      <c r="C186" t="s">
        <v>347</v>
      </c>
      <c r="D186" t="s">
        <v>72</v>
      </c>
      <c r="E186" t="s">
        <v>9</v>
      </c>
      <c r="F186">
        <v>8.1641654999999993</v>
      </c>
    </row>
    <row r="187" spans="1:6" x14ac:dyDescent="0.25">
      <c r="A187" t="s">
        <v>386</v>
      </c>
      <c r="B187" t="s">
        <v>387</v>
      </c>
      <c r="C187" t="s">
        <v>347</v>
      </c>
      <c r="D187" t="s">
        <v>14</v>
      </c>
      <c r="E187" t="s">
        <v>9</v>
      </c>
      <c r="F187">
        <v>6.3630938500000003</v>
      </c>
    </row>
    <row r="188" spans="1:6" x14ac:dyDescent="0.25">
      <c r="A188" t="s">
        <v>388</v>
      </c>
      <c r="B188" t="s">
        <v>389</v>
      </c>
      <c r="C188" t="s">
        <v>347</v>
      </c>
      <c r="D188" t="s">
        <v>72</v>
      </c>
      <c r="E188" t="s">
        <v>9</v>
      </c>
      <c r="F188">
        <v>4.0815291399999998</v>
      </c>
    </row>
    <row r="189" spans="1:6" x14ac:dyDescent="0.25">
      <c r="A189" t="s">
        <v>390</v>
      </c>
      <c r="B189" t="s">
        <v>391</v>
      </c>
      <c r="C189" t="s">
        <v>347</v>
      </c>
      <c r="D189" t="s">
        <v>8</v>
      </c>
      <c r="E189" t="s">
        <v>9</v>
      </c>
      <c r="F189">
        <v>4.7736239399999993</v>
      </c>
    </row>
    <row r="190" spans="1:6" x14ac:dyDescent="0.25">
      <c r="A190" t="s">
        <v>392</v>
      </c>
      <c r="B190" t="s">
        <v>393</v>
      </c>
      <c r="C190" t="s">
        <v>347</v>
      </c>
      <c r="D190" t="s">
        <v>14</v>
      </c>
      <c r="E190" t="s">
        <v>9</v>
      </c>
      <c r="F190">
        <v>4.9814996699999998</v>
      </c>
    </row>
    <row r="191" spans="1:6" x14ac:dyDescent="0.25">
      <c r="A191" t="s">
        <v>394</v>
      </c>
      <c r="B191" t="s">
        <v>395</v>
      </c>
      <c r="C191" t="s">
        <v>347</v>
      </c>
      <c r="D191" t="s">
        <v>14</v>
      </c>
      <c r="E191" t="s">
        <v>9</v>
      </c>
      <c r="F191">
        <v>23.96181297</v>
      </c>
    </row>
    <row r="192" spans="1:6" x14ac:dyDescent="0.25">
      <c r="A192" t="s">
        <v>396</v>
      </c>
      <c r="B192" t="s">
        <v>397</v>
      </c>
      <c r="C192" t="s">
        <v>347</v>
      </c>
      <c r="D192" t="s">
        <v>8</v>
      </c>
      <c r="E192" t="s">
        <v>9</v>
      </c>
      <c r="F192">
        <v>3.3603467900000004</v>
      </c>
    </row>
    <row r="193" spans="1:6" x14ac:dyDescent="0.25">
      <c r="A193" t="s">
        <v>398</v>
      </c>
      <c r="B193" t="s">
        <v>399</v>
      </c>
      <c r="C193" t="s">
        <v>347</v>
      </c>
      <c r="D193" t="s">
        <v>8</v>
      </c>
      <c r="E193" t="s">
        <v>9</v>
      </c>
      <c r="F193">
        <v>5.2496557200000007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192"/>
  <sheetViews>
    <sheetView workbookViewId="0">
      <selection activeCell="C196" sqref="C196"/>
    </sheetView>
  </sheetViews>
  <sheetFormatPr defaultRowHeight="15" x14ac:dyDescent="0.25"/>
  <cols>
    <col min="1" max="1" width="33" bestFit="1" customWidth="1"/>
  </cols>
  <sheetData>
    <row r="1" spans="1:4" x14ac:dyDescent="0.25">
      <c r="A1" t="s">
        <v>402</v>
      </c>
      <c r="B1">
        <v>2019</v>
      </c>
      <c r="C1">
        <v>2020</v>
      </c>
      <c r="D1">
        <v>2021</v>
      </c>
    </row>
    <row r="2" spans="1:4" hidden="1" x14ac:dyDescent="0.25">
      <c r="A2" t="s">
        <v>308</v>
      </c>
      <c r="B2">
        <v>0.96199999999999997</v>
      </c>
      <c r="C2">
        <v>0.95599999999999996</v>
      </c>
      <c r="D2">
        <v>0.96199999999999997</v>
      </c>
    </row>
    <row r="3" spans="1:4" hidden="1" x14ac:dyDescent="0.25">
      <c r="A3" t="s">
        <v>284</v>
      </c>
      <c r="B3">
        <v>0.96099999999999997</v>
      </c>
      <c r="C3">
        <v>0.95899999999999996</v>
      </c>
      <c r="D3">
        <v>0.96099999999999997</v>
      </c>
    </row>
    <row r="4" spans="1:4" hidden="1" x14ac:dyDescent="0.25">
      <c r="A4" t="s">
        <v>258</v>
      </c>
      <c r="B4">
        <v>0.96</v>
      </c>
      <c r="C4">
        <v>0.95699999999999996</v>
      </c>
      <c r="D4">
        <v>0.95899999999999996</v>
      </c>
    </row>
    <row r="5" spans="1:4" hidden="1" x14ac:dyDescent="0.25">
      <c r="A5" t="s">
        <v>403</v>
      </c>
      <c r="B5">
        <v>0.95199999999999996</v>
      </c>
      <c r="C5">
        <v>0.94899999999999995</v>
      </c>
      <c r="D5">
        <v>0.95199999999999996</v>
      </c>
    </row>
    <row r="6" spans="1:4" hidden="1" x14ac:dyDescent="0.25">
      <c r="A6" t="s">
        <v>345</v>
      </c>
      <c r="B6">
        <v>0.94099999999999995</v>
      </c>
      <c r="C6">
        <v>0.94699999999999995</v>
      </c>
      <c r="D6">
        <v>0.95099999999999996</v>
      </c>
    </row>
    <row r="7" spans="1:4" hidden="1" x14ac:dyDescent="0.25">
      <c r="A7" t="s">
        <v>242</v>
      </c>
      <c r="B7">
        <v>0.94599999999999995</v>
      </c>
      <c r="C7">
        <v>0.94699999999999995</v>
      </c>
      <c r="D7">
        <v>0.94799999999999995</v>
      </c>
    </row>
    <row r="8" spans="1:4" hidden="1" x14ac:dyDescent="0.25">
      <c r="A8" t="s">
        <v>306</v>
      </c>
      <c r="B8">
        <v>0.94699999999999995</v>
      </c>
      <c r="C8">
        <v>0.94199999999999995</v>
      </c>
      <c r="D8">
        <v>0.94699999999999995</v>
      </c>
    </row>
    <row r="9" spans="1:4" hidden="1" x14ac:dyDescent="0.25">
      <c r="A9" t="s">
        <v>260</v>
      </c>
      <c r="B9">
        <v>0.94199999999999995</v>
      </c>
      <c r="C9">
        <v>0.94299999999999995</v>
      </c>
      <c r="D9">
        <v>0.94499999999999995</v>
      </c>
    </row>
    <row r="10" spans="1:4" hidden="1" x14ac:dyDescent="0.25">
      <c r="A10" t="s">
        <v>252</v>
      </c>
      <c r="B10">
        <v>0.94799999999999995</v>
      </c>
      <c r="C10">
        <v>0.94399999999999995</v>
      </c>
      <c r="D10">
        <v>0.94199999999999995</v>
      </c>
    </row>
    <row r="11" spans="1:4" hidden="1" x14ac:dyDescent="0.25">
      <c r="A11" t="s">
        <v>282</v>
      </c>
      <c r="B11">
        <v>0.94299999999999995</v>
      </c>
      <c r="C11">
        <v>0.93899999999999995</v>
      </c>
      <c r="D11">
        <v>0.94099999999999995</v>
      </c>
    </row>
    <row r="12" spans="1:4" hidden="1" x14ac:dyDescent="0.25">
      <c r="A12" t="s">
        <v>246</v>
      </c>
      <c r="B12">
        <v>0.93899999999999995</v>
      </c>
      <c r="C12">
        <v>0.93799999999999994</v>
      </c>
      <c r="D12">
        <v>0.94</v>
      </c>
    </row>
    <row r="13" spans="1:4" hidden="1" x14ac:dyDescent="0.25">
      <c r="A13" t="s">
        <v>388</v>
      </c>
      <c r="B13">
        <v>0.94299999999999995</v>
      </c>
      <c r="C13">
        <v>0.93899999999999995</v>
      </c>
      <c r="D13">
        <v>0.93899999999999995</v>
      </c>
    </row>
    <row r="14" spans="1:4" hidden="1" x14ac:dyDescent="0.25">
      <c r="A14" t="s">
        <v>230</v>
      </c>
      <c r="B14">
        <v>0.93600000000000005</v>
      </c>
      <c r="C14">
        <v>0.92800000000000005</v>
      </c>
      <c r="D14">
        <v>0.93700000000000006</v>
      </c>
    </row>
    <row r="15" spans="1:4" hidden="1" x14ac:dyDescent="0.25">
      <c r="A15" t="s">
        <v>374</v>
      </c>
      <c r="B15">
        <v>0.93700000000000006</v>
      </c>
      <c r="C15">
        <v>0.93600000000000005</v>
      </c>
      <c r="D15">
        <v>0.93700000000000006</v>
      </c>
    </row>
    <row r="16" spans="1:4" hidden="1" x14ac:dyDescent="0.25">
      <c r="A16" t="s">
        <v>120</v>
      </c>
      <c r="B16">
        <v>0.93700000000000006</v>
      </c>
      <c r="C16">
        <v>0.93100000000000005</v>
      </c>
      <c r="D16">
        <v>0.93600000000000005</v>
      </c>
    </row>
    <row r="17" spans="1:4" hidden="1" x14ac:dyDescent="0.25">
      <c r="A17" t="s">
        <v>404</v>
      </c>
      <c r="B17">
        <v>0.94</v>
      </c>
      <c r="C17">
        <v>0.93300000000000005</v>
      </c>
      <c r="D17">
        <v>0.93500000000000005</v>
      </c>
    </row>
    <row r="18" spans="1:4" hidden="1" x14ac:dyDescent="0.25">
      <c r="A18" t="s">
        <v>274</v>
      </c>
      <c r="B18">
        <v>0.92700000000000005</v>
      </c>
      <c r="C18">
        <v>0.92400000000000004</v>
      </c>
      <c r="D18">
        <v>0.93</v>
      </c>
    </row>
    <row r="19" spans="1:4" hidden="1" x14ac:dyDescent="0.25">
      <c r="A19" t="s">
        <v>320</v>
      </c>
      <c r="B19">
        <v>0.93500000000000005</v>
      </c>
      <c r="C19">
        <v>0.92400000000000004</v>
      </c>
      <c r="D19">
        <v>0.92900000000000005</v>
      </c>
    </row>
    <row r="20" spans="1:4" hidden="1" x14ac:dyDescent="0.25">
      <c r="A20" t="s">
        <v>358</v>
      </c>
      <c r="B20">
        <v>0.92400000000000004</v>
      </c>
      <c r="C20">
        <v>0.92300000000000004</v>
      </c>
      <c r="D20">
        <v>0.92500000000000004</v>
      </c>
    </row>
    <row r="21" spans="1:4" x14ac:dyDescent="0.25">
      <c r="A21" s="4" t="s">
        <v>384</v>
      </c>
      <c r="B21" s="4">
        <v>0.92300000000000004</v>
      </c>
      <c r="C21" s="4">
        <v>0.92200000000000004</v>
      </c>
      <c r="D21" s="4">
        <v>0.92500000000000004</v>
      </c>
    </row>
    <row r="22" spans="1:4" hidden="1" x14ac:dyDescent="0.25">
      <c r="A22" t="s">
        <v>170</v>
      </c>
      <c r="B22">
        <v>0.93</v>
      </c>
      <c r="C22">
        <v>0.92</v>
      </c>
      <c r="D22">
        <v>0.92100000000000004</v>
      </c>
    </row>
    <row r="23" spans="1:4" hidden="1" x14ac:dyDescent="0.25">
      <c r="A23" t="s">
        <v>262</v>
      </c>
      <c r="B23">
        <v>0.92100000000000004</v>
      </c>
      <c r="C23">
        <v>0.91700000000000004</v>
      </c>
      <c r="D23">
        <v>0.91900000000000004</v>
      </c>
    </row>
    <row r="24" spans="1:4" hidden="1" x14ac:dyDescent="0.25">
      <c r="A24" t="s">
        <v>276</v>
      </c>
      <c r="B24">
        <v>0.91500000000000004</v>
      </c>
      <c r="C24">
        <v>0.91100000000000003</v>
      </c>
      <c r="D24">
        <v>0.91800000000000004</v>
      </c>
    </row>
    <row r="25" spans="1:4" hidden="1" x14ac:dyDescent="0.25">
      <c r="A25" t="s">
        <v>302</v>
      </c>
      <c r="B25">
        <v>0.92100000000000004</v>
      </c>
      <c r="C25">
        <v>0.91300000000000003</v>
      </c>
      <c r="D25">
        <v>0.91800000000000004</v>
      </c>
    </row>
    <row r="26" spans="1:4" hidden="1" x14ac:dyDescent="0.25">
      <c r="A26" t="s">
        <v>224</v>
      </c>
      <c r="B26">
        <v>0.91900000000000004</v>
      </c>
      <c r="C26">
        <v>0.91300000000000003</v>
      </c>
      <c r="D26">
        <v>0.91600000000000004</v>
      </c>
    </row>
    <row r="27" spans="1:4" hidden="1" x14ac:dyDescent="0.25">
      <c r="A27" t="s">
        <v>213</v>
      </c>
      <c r="B27">
        <v>0.92</v>
      </c>
      <c r="C27">
        <v>0.91200000000000003</v>
      </c>
      <c r="D27">
        <v>0.91100000000000003</v>
      </c>
    </row>
    <row r="28" spans="1:4" hidden="1" x14ac:dyDescent="0.25">
      <c r="A28" t="s">
        <v>304</v>
      </c>
      <c r="B28">
        <v>0.90800000000000003</v>
      </c>
      <c r="C28">
        <v>0.89900000000000002</v>
      </c>
      <c r="D28">
        <v>0.90500000000000003</v>
      </c>
    </row>
    <row r="29" spans="1:4" hidden="1" x14ac:dyDescent="0.25">
      <c r="A29" t="s">
        <v>248</v>
      </c>
      <c r="B29">
        <v>0.90500000000000003</v>
      </c>
      <c r="C29">
        <v>0.89800000000000002</v>
      </c>
      <c r="D29">
        <v>0.90300000000000002</v>
      </c>
    </row>
    <row r="30" spans="1:4" hidden="1" x14ac:dyDescent="0.25">
      <c r="A30" t="s">
        <v>238</v>
      </c>
      <c r="B30">
        <v>0.89700000000000002</v>
      </c>
      <c r="C30">
        <v>0.89400000000000002</v>
      </c>
      <c r="D30">
        <v>0.89600000000000002</v>
      </c>
    </row>
    <row r="31" spans="1:4" hidden="1" x14ac:dyDescent="0.25">
      <c r="A31" t="s">
        <v>264</v>
      </c>
      <c r="B31">
        <v>0.89700000000000002</v>
      </c>
      <c r="C31">
        <v>0.88900000000000001</v>
      </c>
      <c r="D31">
        <v>0.89500000000000002</v>
      </c>
    </row>
    <row r="32" spans="1:4" hidden="1" x14ac:dyDescent="0.25">
      <c r="A32" t="s">
        <v>244</v>
      </c>
      <c r="B32">
        <v>0.89600000000000002</v>
      </c>
      <c r="C32">
        <v>0.89200000000000002</v>
      </c>
      <c r="D32">
        <v>0.89</v>
      </c>
    </row>
    <row r="33" spans="1:4" hidden="1" x14ac:dyDescent="0.25">
      <c r="A33" t="s">
        <v>405</v>
      </c>
      <c r="B33">
        <v>0.89700000000000002</v>
      </c>
      <c r="C33">
        <v>0.89200000000000002</v>
      </c>
      <c r="D33">
        <v>0.88900000000000001</v>
      </c>
    </row>
    <row r="34" spans="1:4" hidden="1" x14ac:dyDescent="0.25">
      <c r="A34" t="s">
        <v>254</v>
      </c>
      <c r="B34">
        <v>0.88900000000000001</v>
      </c>
      <c r="C34">
        <v>0.88600000000000001</v>
      </c>
      <c r="D34">
        <v>0.88700000000000001</v>
      </c>
    </row>
    <row r="35" spans="1:4" hidden="1" x14ac:dyDescent="0.25">
      <c r="A35" t="s">
        <v>286</v>
      </c>
      <c r="B35">
        <v>0.88100000000000001</v>
      </c>
      <c r="C35">
        <v>0.876</v>
      </c>
      <c r="D35">
        <v>0.876</v>
      </c>
    </row>
    <row r="36" spans="1:4" hidden="1" x14ac:dyDescent="0.25">
      <c r="A36" t="s">
        <v>179</v>
      </c>
      <c r="B36">
        <v>0.88200000000000001</v>
      </c>
      <c r="C36">
        <v>0.877</v>
      </c>
      <c r="D36">
        <v>0.875</v>
      </c>
    </row>
    <row r="37" spans="1:4" hidden="1" x14ac:dyDescent="0.25">
      <c r="A37" t="s">
        <v>272</v>
      </c>
      <c r="B37">
        <v>0.88400000000000001</v>
      </c>
      <c r="C37">
        <v>0.879</v>
      </c>
      <c r="D37">
        <v>0.875</v>
      </c>
    </row>
    <row r="38" spans="1:4" hidden="1" x14ac:dyDescent="0.25">
      <c r="A38" t="s">
        <v>205</v>
      </c>
      <c r="B38">
        <v>0.873</v>
      </c>
      <c r="C38">
        <v>0.87</v>
      </c>
      <c r="D38">
        <v>0.875</v>
      </c>
    </row>
    <row r="39" spans="1:4" hidden="1" x14ac:dyDescent="0.25">
      <c r="A39" t="s">
        <v>288</v>
      </c>
      <c r="B39">
        <v>0.86699999999999999</v>
      </c>
      <c r="C39">
        <v>0.86299999999999999</v>
      </c>
      <c r="D39">
        <v>0.86599999999999999</v>
      </c>
    </row>
    <row r="40" spans="1:4" hidden="1" x14ac:dyDescent="0.25">
      <c r="A40" t="s">
        <v>270</v>
      </c>
      <c r="B40">
        <v>0.871</v>
      </c>
      <c r="C40">
        <v>0.871</v>
      </c>
      <c r="D40">
        <v>0.86299999999999999</v>
      </c>
    </row>
    <row r="41" spans="1:4" hidden="1" x14ac:dyDescent="0.25">
      <c r="A41" t="s">
        <v>220</v>
      </c>
      <c r="B41">
        <v>0.873</v>
      </c>
      <c r="C41">
        <v>0.84799999999999998</v>
      </c>
      <c r="D41">
        <v>0.85799999999999998</v>
      </c>
    </row>
    <row r="42" spans="1:4" hidden="1" x14ac:dyDescent="0.25">
      <c r="A42" t="s">
        <v>236</v>
      </c>
      <c r="B42">
        <v>0.86099999999999999</v>
      </c>
      <c r="C42">
        <v>0.85499999999999998</v>
      </c>
      <c r="D42">
        <v>0.85799999999999998</v>
      </c>
    </row>
    <row r="43" spans="1:4" hidden="1" x14ac:dyDescent="0.25">
      <c r="A43" t="s">
        <v>122</v>
      </c>
      <c r="B43">
        <v>0.86099999999999999</v>
      </c>
      <c r="C43">
        <v>0.85199999999999998</v>
      </c>
      <c r="D43">
        <v>0.85499999999999998</v>
      </c>
    </row>
    <row r="44" spans="1:4" hidden="1" x14ac:dyDescent="0.25">
      <c r="A44" t="s">
        <v>203</v>
      </c>
      <c r="B44">
        <v>0.85899999999999999</v>
      </c>
      <c r="C44">
        <v>0.85399999999999998</v>
      </c>
      <c r="D44">
        <v>0.85499999999999998</v>
      </c>
    </row>
    <row r="45" spans="1:4" hidden="1" x14ac:dyDescent="0.25">
      <c r="A45" t="s">
        <v>296</v>
      </c>
      <c r="B45">
        <v>0.86199999999999999</v>
      </c>
      <c r="C45">
        <v>0.84499999999999997</v>
      </c>
      <c r="D45">
        <v>0.85299999999999998</v>
      </c>
    </row>
    <row r="46" spans="1:4" hidden="1" x14ac:dyDescent="0.25">
      <c r="A46" t="s">
        <v>300</v>
      </c>
      <c r="B46">
        <v>0.86199999999999999</v>
      </c>
      <c r="C46">
        <v>0.85699999999999998</v>
      </c>
      <c r="D46">
        <v>0.84799999999999998</v>
      </c>
    </row>
    <row r="47" spans="1:4" hidden="1" x14ac:dyDescent="0.25">
      <c r="A47" t="s">
        <v>256</v>
      </c>
      <c r="B47">
        <v>0.85299999999999998</v>
      </c>
      <c r="C47">
        <v>0.84899999999999998</v>
      </c>
      <c r="D47">
        <v>0.84599999999999997</v>
      </c>
    </row>
    <row r="48" spans="1:4" hidden="1" x14ac:dyDescent="0.25">
      <c r="A48" t="s">
        <v>108</v>
      </c>
      <c r="B48">
        <v>0.85199999999999998</v>
      </c>
      <c r="C48">
        <v>0.84</v>
      </c>
      <c r="D48">
        <v>0.84199999999999997</v>
      </c>
    </row>
    <row r="49" spans="1:4" hidden="1" x14ac:dyDescent="0.25">
      <c r="A49" t="s">
        <v>406</v>
      </c>
      <c r="B49">
        <v>0.84199999999999997</v>
      </c>
      <c r="C49">
        <v>0.83299999999999996</v>
      </c>
      <c r="D49">
        <v>0.83799999999999997</v>
      </c>
    </row>
    <row r="50" spans="1:4" hidden="1" x14ac:dyDescent="0.25">
      <c r="A50" t="s">
        <v>280</v>
      </c>
      <c r="B50">
        <v>0.83699999999999997</v>
      </c>
      <c r="C50">
        <v>0.82599999999999996</v>
      </c>
      <c r="D50">
        <v>0.83199999999999996</v>
      </c>
    </row>
    <row r="51" spans="1:4" hidden="1" x14ac:dyDescent="0.25">
      <c r="A51" t="s">
        <v>191</v>
      </c>
      <c r="B51">
        <v>0.83899999999999997</v>
      </c>
      <c r="C51">
        <v>0.82199999999999995</v>
      </c>
      <c r="D51">
        <v>0.83099999999999996</v>
      </c>
    </row>
    <row r="52" spans="1:4" hidden="1" x14ac:dyDescent="0.25">
      <c r="A52" t="s">
        <v>348</v>
      </c>
      <c r="B52">
        <v>0.83</v>
      </c>
      <c r="C52">
        <v>0.83</v>
      </c>
      <c r="D52">
        <v>0.82899999999999996</v>
      </c>
    </row>
    <row r="53" spans="1:4" hidden="1" x14ac:dyDescent="0.25">
      <c r="A53" t="s">
        <v>294</v>
      </c>
      <c r="B53">
        <v>0.84499999999999997</v>
      </c>
      <c r="C53">
        <v>0.83</v>
      </c>
      <c r="D53">
        <v>0.82199999999999995</v>
      </c>
    </row>
    <row r="54" spans="1:4" hidden="1" x14ac:dyDescent="0.25">
      <c r="A54" t="s">
        <v>292</v>
      </c>
      <c r="B54">
        <v>0.83199999999999996</v>
      </c>
      <c r="C54">
        <v>0.82399999999999995</v>
      </c>
      <c r="D54">
        <v>0.82099999999999995</v>
      </c>
    </row>
    <row r="55" spans="1:4" hidden="1" x14ac:dyDescent="0.25">
      <c r="A55" t="s">
        <v>199</v>
      </c>
      <c r="B55">
        <v>0.83899999999999997</v>
      </c>
      <c r="C55">
        <v>0.82699999999999996</v>
      </c>
      <c r="D55">
        <v>0.81599999999999995</v>
      </c>
    </row>
    <row r="56" spans="1:4" hidden="1" x14ac:dyDescent="0.25">
      <c r="A56" t="s">
        <v>110</v>
      </c>
      <c r="B56">
        <v>0.81599999999999995</v>
      </c>
      <c r="C56">
        <v>0.81499999999999995</v>
      </c>
      <c r="D56">
        <v>0.81200000000000006</v>
      </c>
    </row>
    <row r="57" spans="1:4" hidden="1" x14ac:dyDescent="0.25">
      <c r="A57" t="s">
        <v>266</v>
      </c>
      <c r="B57">
        <v>0.81899999999999995</v>
      </c>
      <c r="C57">
        <v>0.81399999999999995</v>
      </c>
      <c r="D57">
        <v>0.81100000000000005</v>
      </c>
    </row>
    <row r="58" spans="1:4" hidden="1" x14ac:dyDescent="0.25">
      <c r="A58" t="s">
        <v>168</v>
      </c>
      <c r="B58">
        <v>0.82099999999999995</v>
      </c>
      <c r="C58">
        <v>0.81799999999999995</v>
      </c>
      <c r="D58">
        <v>0.81</v>
      </c>
    </row>
    <row r="59" spans="1:4" hidden="1" x14ac:dyDescent="0.25">
      <c r="A59" t="s">
        <v>126</v>
      </c>
      <c r="B59">
        <v>0.81899999999999995</v>
      </c>
      <c r="C59">
        <v>0.81599999999999995</v>
      </c>
      <c r="D59">
        <v>0.80900000000000005</v>
      </c>
    </row>
    <row r="60" spans="1:4" hidden="1" x14ac:dyDescent="0.25">
      <c r="A60" t="s">
        <v>172</v>
      </c>
      <c r="B60">
        <v>0.82099999999999995</v>
      </c>
      <c r="C60">
        <v>0.82099999999999995</v>
      </c>
      <c r="D60">
        <v>0.80900000000000005</v>
      </c>
    </row>
    <row r="61" spans="1:4" hidden="1" x14ac:dyDescent="0.25">
      <c r="A61" t="s">
        <v>228</v>
      </c>
      <c r="B61">
        <v>0.81699999999999995</v>
      </c>
      <c r="C61">
        <v>0.80700000000000005</v>
      </c>
      <c r="D61">
        <v>0.80800000000000005</v>
      </c>
    </row>
    <row r="62" spans="1:4" hidden="1" x14ac:dyDescent="0.25">
      <c r="A62" t="s">
        <v>154</v>
      </c>
      <c r="B62">
        <v>0.81699999999999995</v>
      </c>
      <c r="C62">
        <v>0.80100000000000005</v>
      </c>
      <c r="D62">
        <v>0.80500000000000005</v>
      </c>
    </row>
    <row r="63" spans="1:4" hidden="1" x14ac:dyDescent="0.25">
      <c r="A63" t="s">
        <v>364</v>
      </c>
      <c r="B63">
        <v>0.81</v>
      </c>
      <c r="C63">
        <v>0.80600000000000005</v>
      </c>
      <c r="D63">
        <v>0.80300000000000005</v>
      </c>
    </row>
    <row r="64" spans="1:4" hidden="1" x14ac:dyDescent="0.25">
      <c r="A64" t="s">
        <v>250</v>
      </c>
      <c r="B64">
        <v>0.81</v>
      </c>
      <c r="C64">
        <v>0.80200000000000005</v>
      </c>
      <c r="D64">
        <v>0.80200000000000005</v>
      </c>
    </row>
    <row r="65" spans="1:4" hidden="1" x14ac:dyDescent="0.25">
      <c r="A65" t="s">
        <v>70</v>
      </c>
      <c r="B65">
        <v>0.81699999999999995</v>
      </c>
      <c r="C65">
        <v>0.80400000000000005</v>
      </c>
      <c r="D65">
        <v>0.80200000000000005</v>
      </c>
    </row>
    <row r="66" spans="1:4" hidden="1" x14ac:dyDescent="0.25">
      <c r="A66" t="s">
        <v>298</v>
      </c>
      <c r="B66">
        <v>0.81100000000000005</v>
      </c>
      <c r="C66">
        <v>0.80400000000000005</v>
      </c>
      <c r="D66">
        <v>0.80200000000000005</v>
      </c>
    </row>
    <row r="67" spans="1:4" hidden="1" x14ac:dyDescent="0.25">
      <c r="A67" t="s">
        <v>341</v>
      </c>
      <c r="B67">
        <v>0.80400000000000005</v>
      </c>
      <c r="C67">
        <v>0.80200000000000005</v>
      </c>
      <c r="D67">
        <v>0.8</v>
      </c>
    </row>
    <row r="68" spans="1:4" hidden="1" x14ac:dyDescent="0.25">
      <c r="A68" t="s">
        <v>217</v>
      </c>
      <c r="B68">
        <v>0.81</v>
      </c>
      <c r="C68">
        <v>0.79400000000000004</v>
      </c>
      <c r="D68">
        <v>0.79600000000000004</v>
      </c>
    </row>
    <row r="69" spans="1:4" hidden="1" x14ac:dyDescent="0.25">
      <c r="A69" t="s">
        <v>234</v>
      </c>
      <c r="B69">
        <v>0.81</v>
      </c>
      <c r="C69">
        <v>0.80200000000000005</v>
      </c>
      <c r="D69">
        <v>0.79500000000000004</v>
      </c>
    </row>
    <row r="70" spans="1:4" hidden="1" x14ac:dyDescent="0.25">
      <c r="A70" t="s">
        <v>138</v>
      </c>
      <c r="B70">
        <v>0.8</v>
      </c>
      <c r="C70">
        <v>0.79200000000000004</v>
      </c>
      <c r="D70">
        <v>0.79500000000000004</v>
      </c>
    </row>
    <row r="71" spans="1:4" hidden="1" x14ac:dyDescent="0.25">
      <c r="A71" t="s">
        <v>112</v>
      </c>
      <c r="B71">
        <v>0.79900000000000004</v>
      </c>
      <c r="C71">
        <v>0.78800000000000003</v>
      </c>
      <c r="D71">
        <v>0.79</v>
      </c>
    </row>
    <row r="72" spans="1:4" hidden="1" x14ac:dyDescent="0.25">
      <c r="A72" t="s">
        <v>105</v>
      </c>
      <c r="B72">
        <v>0.8</v>
      </c>
      <c r="C72">
        <v>0.78800000000000003</v>
      </c>
      <c r="D72">
        <v>0.78800000000000003</v>
      </c>
    </row>
    <row r="73" spans="1:4" hidden="1" x14ac:dyDescent="0.25">
      <c r="A73" t="s">
        <v>87</v>
      </c>
      <c r="B73">
        <v>0.80200000000000005</v>
      </c>
      <c r="C73">
        <v>0.79300000000000004</v>
      </c>
      <c r="D73">
        <v>0.78500000000000003</v>
      </c>
    </row>
    <row r="74" spans="1:4" hidden="1" x14ac:dyDescent="0.25">
      <c r="A74" t="s">
        <v>339</v>
      </c>
      <c r="B74">
        <v>0.77800000000000002</v>
      </c>
      <c r="C74">
        <v>0.78</v>
      </c>
      <c r="D74">
        <v>0.78200000000000003</v>
      </c>
    </row>
    <row r="75" spans="1:4" hidden="1" x14ac:dyDescent="0.25">
      <c r="A75" t="s">
        <v>232</v>
      </c>
      <c r="B75">
        <v>0.78300000000000003</v>
      </c>
      <c r="C75">
        <v>0.78100000000000003</v>
      </c>
      <c r="D75">
        <v>0.78</v>
      </c>
    </row>
    <row r="76" spans="1:4" hidden="1" x14ac:dyDescent="0.25">
      <c r="A76" t="s">
        <v>160</v>
      </c>
      <c r="B76">
        <v>0.78300000000000003</v>
      </c>
      <c r="C76">
        <v>0.77900000000000003</v>
      </c>
      <c r="D76">
        <v>0.77700000000000002</v>
      </c>
    </row>
    <row r="77" spans="1:4" hidden="1" x14ac:dyDescent="0.25">
      <c r="A77" t="s">
        <v>407</v>
      </c>
      <c r="B77">
        <v>0.78300000000000003</v>
      </c>
      <c r="C77">
        <v>0.77700000000000002</v>
      </c>
      <c r="D77">
        <v>0.77400000000000002</v>
      </c>
    </row>
    <row r="78" spans="1:4" hidden="1" x14ac:dyDescent="0.25">
      <c r="A78" t="s">
        <v>318</v>
      </c>
      <c r="B78">
        <v>0.78600000000000003</v>
      </c>
      <c r="C78">
        <v>0.77500000000000002</v>
      </c>
      <c r="D78">
        <v>0.77300000000000002</v>
      </c>
    </row>
    <row r="79" spans="1:4" hidden="1" x14ac:dyDescent="0.25">
      <c r="A79" t="s">
        <v>408</v>
      </c>
      <c r="B79">
        <v>0.78400000000000003</v>
      </c>
      <c r="C79">
        <v>0.77400000000000002</v>
      </c>
      <c r="D79">
        <v>0.77</v>
      </c>
    </row>
    <row r="80" spans="1:4" hidden="1" x14ac:dyDescent="0.25">
      <c r="A80" t="s">
        <v>352</v>
      </c>
      <c r="B80">
        <v>0.76200000000000001</v>
      </c>
      <c r="C80">
        <v>0.76400000000000001</v>
      </c>
      <c r="D80">
        <v>0.76800000000000002</v>
      </c>
    </row>
    <row r="81" spans="1:4" hidden="1" x14ac:dyDescent="0.25">
      <c r="A81" t="s">
        <v>132</v>
      </c>
      <c r="B81">
        <v>0.77100000000000002</v>
      </c>
      <c r="C81">
        <v>0.76400000000000001</v>
      </c>
      <c r="D81">
        <v>0.76700000000000002</v>
      </c>
    </row>
    <row r="82" spans="1:4" hidden="1" x14ac:dyDescent="0.25">
      <c r="A82" t="s">
        <v>290</v>
      </c>
      <c r="B82">
        <v>0.77400000000000002</v>
      </c>
      <c r="C82">
        <v>0.76600000000000001</v>
      </c>
      <c r="D82">
        <v>0.76700000000000002</v>
      </c>
    </row>
    <row r="83" spans="1:4" hidden="1" x14ac:dyDescent="0.25">
      <c r="A83" t="s">
        <v>378</v>
      </c>
      <c r="B83">
        <v>0.77600000000000002</v>
      </c>
      <c r="C83">
        <v>0.77300000000000002</v>
      </c>
      <c r="D83">
        <v>0.76700000000000002</v>
      </c>
    </row>
    <row r="84" spans="1:4" hidden="1" x14ac:dyDescent="0.25">
      <c r="A84" t="s">
        <v>128</v>
      </c>
      <c r="B84">
        <v>0.78800000000000003</v>
      </c>
      <c r="C84">
        <v>0.78100000000000003</v>
      </c>
      <c r="D84">
        <v>0.76400000000000001</v>
      </c>
    </row>
    <row r="85" spans="1:4" hidden="1" x14ac:dyDescent="0.25">
      <c r="A85" t="s">
        <v>158</v>
      </c>
      <c r="B85">
        <v>0.78</v>
      </c>
      <c r="C85">
        <v>0.76200000000000001</v>
      </c>
      <c r="D85">
        <v>0.76200000000000001</v>
      </c>
    </row>
    <row r="86" spans="1:4" hidden="1" x14ac:dyDescent="0.25">
      <c r="A86" t="s">
        <v>222</v>
      </c>
      <c r="B86">
        <v>0.77800000000000002</v>
      </c>
      <c r="C86">
        <v>0.75700000000000001</v>
      </c>
      <c r="D86">
        <v>0.75900000000000001</v>
      </c>
    </row>
    <row r="87" spans="1:4" hidden="1" x14ac:dyDescent="0.25">
      <c r="A87" t="s">
        <v>150</v>
      </c>
      <c r="B87">
        <v>0.77900000000000003</v>
      </c>
      <c r="C87">
        <v>0.75600000000000001</v>
      </c>
      <c r="D87">
        <v>0.75800000000000001</v>
      </c>
    </row>
    <row r="88" spans="1:4" hidden="1" x14ac:dyDescent="0.25">
      <c r="A88" t="s">
        <v>118</v>
      </c>
      <c r="B88">
        <v>0.76600000000000001</v>
      </c>
      <c r="C88">
        <v>0.75800000000000001</v>
      </c>
      <c r="D88">
        <v>0.754</v>
      </c>
    </row>
    <row r="89" spans="1:4" hidden="1" x14ac:dyDescent="0.25">
      <c r="A89" t="s">
        <v>124</v>
      </c>
      <c r="B89">
        <v>0.76800000000000002</v>
      </c>
      <c r="C89">
        <v>0.75600000000000001</v>
      </c>
      <c r="D89">
        <v>0.752</v>
      </c>
    </row>
    <row r="90" spans="1:4" hidden="1" x14ac:dyDescent="0.25">
      <c r="A90" t="s">
        <v>164</v>
      </c>
      <c r="B90">
        <v>0.76900000000000002</v>
      </c>
      <c r="C90">
        <v>0.76400000000000001</v>
      </c>
      <c r="D90">
        <v>0.751</v>
      </c>
    </row>
    <row r="91" spans="1:4" hidden="1" x14ac:dyDescent="0.25">
      <c r="A91" t="s">
        <v>333</v>
      </c>
      <c r="B91">
        <v>0.755</v>
      </c>
      <c r="C91">
        <v>0.73399999999999999</v>
      </c>
      <c r="D91">
        <v>0.747</v>
      </c>
    </row>
    <row r="92" spans="1:4" hidden="1" x14ac:dyDescent="0.25">
      <c r="A92" t="s">
        <v>5</v>
      </c>
      <c r="B92">
        <v>0.748</v>
      </c>
      <c r="C92">
        <v>0.73599999999999999</v>
      </c>
      <c r="D92">
        <v>0.745</v>
      </c>
    </row>
    <row r="93" spans="1:4" hidden="1" x14ac:dyDescent="0.25">
      <c r="A93" t="s">
        <v>226</v>
      </c>
      <c r="B93">
        <v>0.76100000000000001</v>
      </c>
      <c r="C93">
        <v>0.73</v>
      </c>
      <c r="D93">
        <v>0.745</v>
      </c>
    </row>
    <row r="94" spans="1:4" hidden="1" x14ac:dyDescent="0.25">
      <c r="A94" t="s">
        <v>392</v>
      </c>
      <c r="B94">
        <v>0.74399999999999999</v>
      </c>
      <c r="C94">
        <v>0.745</v>
      </c>
      <c r="D94">
        <v>0.745</v>
      </c>
    </row>
    <row r="95" spans="1:4" hidden="1" x14ac:dyDescent="0.25">
      <c r="A95" t="s">
        <v>316</v>
      </c>
      <c r="B95">
        <v>0.74199999999999999</v>
      </c>
      <c r="C95">
        <v>0.74099999999999999</v>
      </c>
      <c r="D95">
        <v>0.745</v>
      </c>
    </row>
    <row r="96" spans="1:4" hidden="1" x14ac:dyDescent="0.25">
      <c r="A96" t="s">
        <v>134</v>
      </c>
      <c r="B96">
        <v>0.76</v>
      </c>
      <c r="C96">
        <v>0.73099999999999998</v>
      </c>
      <c r="D96">
        <v>0.74</v>
      </c>
    </row>
    <row r="97" spans="1:4" hidden="1" x14ac:dyDescent="0.25">
      <c r="A97" t="s">
        <v>370</v>
      </c>
      <c r="B97">
        <v>0.746</v>
      </c>
      <c r="C97">
        <v>0.745</v>
      </c>
      <c r="D97">
        <v>0.73899999999999999</v>
      </c>
    </row>
    <row r="98" spans="1:4" hidden="1" x14ac:dyDescent="0.25">
      <c r="A98" t="s">
        <v>183</v>
      </c>
      <c r="B98">
        <v>0.73499999999999999</v>
      </c>
      <c r="C98">
        <v>0.73399999999999999</v>
      </c>
      <c r="D98">
        <v>0.73099999999999998</v>
      </c>
    </row>
    <row r="99" spans="1:4" hidden="1" x14ac:dyDescent="0.25">
      <c r="A99" t="s">
        <v>211</v>
      </c>
      <c r="B99">
        <v>0.745</v>
      </c>
      <c r="C99">
        <v>0.73699999999999999</v>
      </c>
      <c r="D99">
        <v>0.73099999999999998</v>
      </c>
    </row>
    <row r="100" spans="1:4" hidden="1" x14ac:dyDescent="0.25">
      <c r="A100" t="s">
        <v>356</v>
      </c>
      <c r="B100">
        <v>0.746</v>
      </c>
      <c r="C100">
        <v>0.73699999999999999</v>
      </c>
      <c r="D100">
        <v>0.73</v>
      </c>
    </row>
    <row r="101" spans="1:4" hidden="1" x14ac:dyDescent="0.25">
      <c r="A101" t="s">
        <v>166</v>
      </c>
      <c r="B101">
        <v>0.755</v>
      </c>
      <c r="C101">
        <v>0.74299999999999999</v>
      </c>
      <c r="D101">
        <v>0.73</v>
      </c>
    </row>
    <row r="102" spans="1:4" hidden="1" x14ac:dyDescent="0.25">
      <c r="A102" t="s">
        <v>322</v>
      </c>
      <c r="B102">
        <v>0.72599999999999998</v>
      </c>
      <c r="C102">
        <v>0.72099999999999997</v>
      </c>
      <c r="D102">
        <v>0.72699999999999998</v>
      </c>
    </row>
    <row r="103" spans="1:4" hidden="1" x14ac:dyDescent="0.25">
      <c r="A103" t="s">
        <v>130</v>
      </c>
      <c r="B103">
        <v>0.72899999999999998</v>
      </c>
      <c r="C103">
        <v>0.72199999999999998</v>
      </c>
      <c r="D103">
        <v>0.72</v>
      </c>
    </row>
    <row r="104" spans="1:4" hidden="1" x14ac:dyDescent="0.25">
      <c r="A104" t="s">
        <v>189</v>
      </c>
      <c r="B104">
        <v>0.72699999999999998</v>
      </c>
      <c r="C104">
        <v>0.72299999999999998</v>
      </c>
      <c r="D104">
        <v>0.72</v>
      </c>
    </row>
    <row r="105" spans="1:4" hidden="1" x14ac:dyDescent="0.25">
      <c r="A105" t="s">
        <v>195</v>
      </c>
      <c r="B105">
        <v>0.72199999999999998</v>
      </c>
      <c r="C105">
        <v>0.70299999999999996</v>
      </c>
      <c r="D105">
        <v>0.71799999999999997</v>
      </c>
    </row>
    <row r="106" spans="1:4" hidden="1" x14ac:dyDescent="0.25">
      <c r="A106" t="s">
        <v>156</v>
      </c>
      <c r="B106">
        <v>0.73199999999999998</v>
      </c>
      <c r="C106">
        <v>0.73</v>
      </c>
      <c r="D106">
        <v>0.71699999999999997</v>
      </c>
    </row>
    <row r="107" spans="1:4" hidden="1" x14ac:dyDescent="0.25">
      <c r="A107" t="s">
        <v>409</v>
      </c>
      <c r="B107">
        <v>0.72699999999999998</v>
      </c>
      <c r="C107">
        <v>0.71599999999999997</v>
      </c>
      <c r="D107">
        <v>0.71499999999999997</v>
      </c>
    </row>
    <row r="108" spans="1:4" hidden="1" x14ac:dyDescent="0.25">
      <c r="A108" t="s">
        <v>162</v>
      </c>
      <c r="B108">
        <v>0.73499999999999999</v>
      </c>
      <c r="C108">
        <v>0.72299999999999998</v>
      </c>
      <c r="D108">
        <v>0.71499999999999997</v>
      </c>
    </row>
    <row r="109" spans="1:4" hidden="1" x14ac:dyDescent="0.25">
      <c r="A109" t="s">
        <v>142</v>
      </c>
      <c r="B109">
        <v>0.70799999999999996</v>
      </c>
      <c r="C109">
        <v>0.72099999999999997</v>
      </c>
      <c r="D109">
        <v>0.71399999999999997</v>
      </c>
    </row>
    <row r="110" spans="1:4" hidden="1" x14ac:dyDescent="0.25">
      <c r="A110" t="s">
        <v>91</v>
      </c>
      <c r="B110">
        <v>0.73599999999999999</v>
      </c>
      <c r="C110">
        <v>0.72699999999999998</v>
      </c>
      <c r="D110">
        <v>0.71299999999999997</v>
      </c>
    </row>
    <row r="111" spans="1:4" hidden="1" x14ac:dyDescent="0.25">
      <c r="A111" t="s">
        <v>148</v>
      </c>
      <c r="B111">
        <v>0.71899999999999997</v>
      </c>
      <c r="C111">
        <v>0.71299999999999997</v>
      </c>
      <c r="D111">
        <v>0.70899999999999996</v>
      </c>
    </row>
    <row r="112" spans="1:4" hidden="1" x14ac:dyDescent="0.25">
      <c r="A112" t="s">
        <v>386</v>
      </c>
      <c r="B112">
        <v>0.71499999999999997</v>
      </c>
      <c r="C112">
        <v>0.71199999999999997</v>
      </c>
      <c r="D112">
        <v>0.70699999999999996</v>
      </c>
    </row>
    <row r="113" spans="1:4" hidden="1" x14ac:dyDescent="0.25">
      <c r="A113" t="s">
        <v>46</v>
      </c>
      <c r="B113">
        <v>0.70899999999999996</v>
      </c>
      <c r="C113">
        <v>0.71</v>
      </c>
      <c r="D113">
        <v>0.70599999999999996</v>
      </c>
    </row>
    <row r="114" spans="1:4" hidden="1" x14ac:dyDescent="0.25">
      <c r="A114" t="s">
        <v>193</v>
      </c>
      <c r="B114">
        <v>0.745</v>
      </c>
      <c r="C114">
        <v>0.72599999999999998</v>
      </c>
      <c r="D114">
        <v>0.70599999999999996</v>
      </c>
    </row>
    <row r="115" spans="1:4" hidden="1" x14ac:dyDescent="0.25">
      <c r="A115" t="s">
        <v>331</v>
      </c>
      <c r="B115">
        <v>0.71599999999999997</v>
      </c>
      <c r="C115">
        <v>0.70899999999999996</v>
      </c>
      <c r="D115">
        <v>0.70499999999999996</v>
      </c>
    </row>
    <row r="116" spans="1:4" hidden="1" x14ac:dyDescent="0.25">
      <c r="A116" t="s">
        <v>398</v>
      </c>
      <c r="B116">
        <v>0.70299999999999996</v>
      </c>
      <c r="C116">
        <v>0.71</v>
      </c>
      <c r="D116">
        <v>0.70299999999999996</v>
      </c>
    </row>
    <row r="117" spans="1:4" hidden="1" x14ac:dyDescent="0.25">
      <c r="A117" t="s">
        <v>382</v>
      </c>
      <c r="B117">
        <v>0.71799999999999997</v>
      </c>
      <c r="C117">
        <v>0.71</v>
      </c>
      <c r="D117">
        <v>0.69899999999999995</v>
      </c>
    </row>
    <row r="118" spans="1:4" hidden="1" x14ac:dyDescent="0.25">
      <c r="A118" t="s">
        <v>12</v>
      </c>
      <c r="B118">
        <v>0.71699999999999997</v>
      </c>
      <c r="C118">
        <v>0.71299999999999997</v>
      </c>
      <c r="D118">
        <v>0.69299999999999995</v>
      </c>
    </row>
    <row r="119" spans="1:4" hidden="1" x14ac:dyDescent="0.25">
      <c r="A119" t="s">
        <v>410</v>
      </c>
      <c r="B119">
        <v>0.71699999999999997</v>
      </c>
      <c r="C119">
        <v>0.69399999999999995</v>
      </c>
      <c r="D119">
        <v>0.69199999999999995</v>
      </c>
    </row>
    <row r="120" spans="1:4" hidden="1" x14ac:dyDescent="0.25">
      <c r="A120" t="s">
        <v>268</v>
      </c>
      <c r="B120">
        <v>0.69799999999999995</v>
      </c>
      <c r="C120">
        <v>0.68899999999999995</v>
      </c>
      <c r="D120">
        <v>0.69199999999999995</v>
      </c>
    </row>
    <row r="121" spans="1:4" hidden="1" x14ac:dyDescent="0.25">
      <c r="A121" t="s">
        <v>174</v>
      </c>
      <c r="B121">
        <v>0.72099999999999997</v>
      </c>
      <c r="C121">
        <v>0.69499999999999995</v>
      </c>
      <c r="D121">
        <v>0.69099999999999995</v>
      </c>
    </row>
    <row r="122" spans="1:4" hidden="1" x14ac:dyDescent="0.25">
      <c r="A122" t="s">
        <v>187</v>
      </c>
      <c r="B122">
        <v>0.69599999999999995</v>
      </c>
      <c r="C122">
        <v>0.67900000000000005</v>
      </c>
      <c r="D122">
        <v>0.68600000000000005</v>
      </c>
    </row>
    <row r="123" spans="1:4" hidden="1" x14ac:dyDescent="0.25">
      <c r="A123" t="s">
        <v>310</v>
      </c>
      <c r="B123">
        <v>0.67600000000000005</v>
      </c>
      <c r="C123">
        <v>0.66400000000000003</v>
      </c>
      <c r="D123">
        <v>0.68500000000000005</v>
      </c>
    </row>
    <row r="124" spans="1:4" hidden="1" x14ac:dyDescent="0.25">
      <c r="A124" t="s">
        <v>114</v>
      </c>
      <c r="B124">
        <v>0.70499999999999996</v>
      </c>
      <c r="C124">
        <v>0.69</v>
      </c>
      <c r="D124">
        <v>0.68300000000000005</v>
      </c>
    </row>
    <row r="125" spans="1:4" hidden="1" x14ac:dyDescent="0.25">
      <c r="A125" t="s">
        <v>197</v>
      </c>
      <c r="B125">
        <v>0.68200000000000005</v>
      </c>
      <c r="C125">
        <v>0.67900000000000005</v>
      </c>
      <c r="D125">
        <v>0.68300000000000005</v>
      </c>
    </row>
    <row r="126" spans="1:4" hidden="1" x14ac:dyDescent="0.25">
      <c r="A126" t="s">
        <v>136</v>
      </c>
      <c r="B126">
        <v>0.68300000000000005</v>
      </c>
      <c r="C126">
        <v>0.67200000000000004</v>
      </c>
      <c r="D126">
        <v>0.67500000000000004</v>
      </c>
    </row>
    <row r="127" spans="1:4" hidden="1" x14ac:dyDescent="0.25">
      <c r="A127" t="s">
        <v>152</v>
      </c>
      <c r="B127">
        <v>0.66400000000000003</v>
      </c>
      <c r="C127">
        <v>0.65400000000000003</v>
      </c>
      <c r="D127">
        <v>0.66700000000000004</v>
      </c>
    </row>
    <row r="128" spans="1:4" hidden="1" x14ac:dyDescent="0.25">
      <c r="A128" t="s">
        <v>327</v>
      </c>
      <c r="B128">
        <v>0.67100000000000004</v>
      </c>
      <c r="C128">
        <v>0.66800000000000004</v>
      </c>
      <c r="D128">
        <v>0.66600000000000004</v>
      </c>
    </row>
    <row r="129" spans="1:4" hidden="1" x14ac:dyDescent="0.25">
      <c r="A129" t="s">
        <v>411</v>
      </c>
      <c r="B129">
        <v>0.67600000000000005</v>
      </c>
      <c r="C129">
        <v>0.66200000000000003</v>
      </c>
      <c r="D129">
        <v>0.66200000000000003</v>
      </c>
    </row>
    <row r="130" spans="1:4" hidden="1" x14ac:dyDescent="0.25">
      <c r="A130" t="s">
        <v>324</v>
      </c>
      <c r="B130">
        <v>0.64400000000000002</v>
      </c>
      <c r="C130">
        <v>0.65500000000000003</v>
      </c>
      <c r="D130">
        <v>0.66100000000000003</v>
      </c>
    </row>
    <row r="131" spans="1:4" hidden="1" x14ac:dyDescent="0.25">
      <c r="A131" t="s">
        <v>394</v>
      </c>
      <c r="B131">
        <v>0.63500000000000001</v>
      </c>
      <c r="C131">
        <v>0.63900000000000001</v>
      </c>
      <c r="D131">
        <v>0.64100000000000001</v>
      </c>
    </row>
    <row r="132" spans="1:4" hidden="1" x14ac:dyDescent="0.25">
      <c r="A132" t="s">
        <v>366</v>
      </c>
      <c r="B132">
        <v>0.64</v>
      </c>
      <c r="C132">
        <v>0.63900000000000001</v>
      </c>
      <c r="D132">
        <v>0.63900000000000001</v>
      </c>
    </row>
    <row r="133" spans="1:4" hidden="1" x14ac:dyDescent="0.25">
      <c r="A133" t="s">
        <v>329</v>
      </c>
      <c r="B133">
        <v>0.64500000000000002</v>
      </c>
      <c r="C133">
        <v>0.64200000000000002</v>
      </c>
      <c r="D133">
        <v>0.63300000000000001</v>
      </c>
    </row>
    <row r="134" spans="1:4" hidden="1" x14ac:dyDescent="0.25">
      <c r="A134" t="s">
        <v>50</v>
      </c>
      <c r="B134">
        <v>0.63100000000000001</v>
      </c>
      <c r="C134">
        <v>0.63200000000000001</v>
      </c>
      <c r="D134">
        <v>0.63200000000000001</v>
      </c>
    </row>
    <row r="135" spans="1:4" hidden="1" x14ac:dyDescent="0.25">
      <c r="A135" t="s">
        <v>414</v>
      </c>
      <c r="B135">
        <v>0.63300000000000001</v>
      </c>
      <c r="C135">
        <v>0.629</v>
      </c>
      <c r="D135">
        <v>0.628</v>
      </c>
    </row>
    <row r="136" spans="1:4" hidden="1" x14ac:dyDescent="0.25">
      <c r="A136" t="s">
        <v>140</v>
      </c>
      <c r="B136">
        <v>0.64200000000000002</v>
      </c>
      <c r="C136">
        <v>0.63500000000000001</v>
      </c>
      <c r="D136">
        <v>0.627</v>
      </c>
    </row>
    <row r="137" spans="1:4" hidden="1" x14ac:dyDescent="0.25">
      <c r="A137" t="s">
        <v>360</v>
      </c>
      <c r="B137">
        <v>0.63</v>
      </c>
      <c r="C137">
        <v>0.623</v>
      </c>
      <c r="D137">
        <v>0.624</v>
      </c>
    </row>
    <row r="138" spans="1:4" hidden="1" x14ac:dyDescent="0.25">
      <c r="A138" t="s">
        <v>146</v>
      </c>
      <c r="B138">
        <v>0.63200000000000001</v>
      </c>
      <c r="C138">
        <v>0.621</v>
      </c>
      <c r="D138">
        <v>0.621</v>
      </c>
    </row>
    <row r="139" spans="1:4" hidden="1" x14ac:dyDescent="0.25">
      <c r="A139" t="s">
        <v>83</v>
      </c>
      <c r="B139">
        <v>0.622</v>
      </c>
      <c r="C139">
        <v>0.61899999999999999</v>
      </c>
      <c r="D139">
        <v>0.61799999999999999</v>
      </c>
    </row>
    <row r="140" spans="1:4" hidden="1" x14ac:dyDescent="0.25">
      <c r="A140" t="s">
        <v>75</v>
      </c>
      <c r="B140">
        <v>0.63900000000000001</v>
      </c>
      <c r="C140">
        <v>0.63300000000000001</v>
      </c>
      <c r="D140">
        <v>0.61499999999999999</v>
      </c>
    </row>
    <row r="141" spans="1:4" hidden="1" x14ac:dyDescent="0.25">
      <c r="A141" t="s">
        <v>362</v>
      </c>
      <c r="B141">
        <v>0.61</v>
      </c>
      <c r="C141">
        <v>0.60799999999999998</v>
      </c>
      <c r="D141">
        <v>0.60699999999999998</v>
      </c>
    </row>
    <row r="142" spans="1:4" hidden="1" x14ac:dyDescent="0.25">
      <c r="A142" t="s">
        <v>343</v>
      </c>
      <c r="B142">
        <v>0.61399999999999999</v>
      </c>
      <c r="C142">
        <v>0.61399999999999999</v>
      </c>
      <c r="D142">
        <v>0.60699999999999998</v>
      </c>
    </row>
    <row r="143" spans="1:4" hidden="1" x14ac:dyDescent="0.25">
      <c r="A143" t="s">
        <v>396</v>
      </c>
      <c r="B143">
        <v>0.61099999999999999</v>
      </c>
      <c r="C143">
        <v>0.60799999999999998</v>
      </c>
      <c r="D143">
        <v>0.60699999999999998</v>
      </c>
    </row>
    <row r="144" spans="1:4" hidden="1" x14ac:dyDescent="0.25">
      <c r="A144" t="s">
        <v>337</v>
      </c>
      <c r="B144">
        <v>0.61099999999999999</v>
      </c>
      <c r="C144">
        <v>0.60399999999999998</v>
      </c>
      <c r="D144">
        <v>0.60199999999999998</v>
      </c>
    </row>
    <row r="145" spans="1:4" hidden="1" x14ac:dyDescent="0.25">
      <c r="A145" t="s">
        <v>42</v>
      </c>
      <c r="B145">
        <v>0.61499999999999999</v>
      </c>
      <c r="C145">
        <v>0.61</v>
      </c>
      <c r="D145">
        <v>0.59699999999999998</v>
      </c>
    </row>
    <row r="146" spans="1:4" hidden="1" x14ac:dyDescent="0.25">
      <c r="A146" t="s">
        <v>38</v>
      </c>
      <c r="B146">
        <v>0.60499999999999998</v>
      </c>
      <c r="C146">
        <v>0.59899999999999998</v>
      </c>
      <c r="D146">
        <v>0.59599999999999997</v>
      </c>
    </row>
    <row r="147" spans="1:4" hidden="1" x14ac:dyDescent="0.25">
      <c r="A147" t="s">
        <v>350</v>
      </c>
      <c r="B147">
        <v>0.59799999999999998</v>
      </c>
      <c r="C147">
        <v>0.59599999999999997</v>
      </c>
      <c r="D147">
        <v>0.59299999999999997</v>
      </c>
    </row>
    <row r="148" spans="1:4" hidden="1" x14ac:dyDescent="0.25">
      <c r="A148" t="s">
        <v>103</v>
      </c>
      <c r="B148">
        <v>0.60099999999999998</v>
      </c>
      <c r="C148">
        <v>0.6</v>
      </c>
      <c r="D148">
        <v>0.59299999999999997</v>
      </c>
    </row>
    <row r="149" spans="1:4" hidden="1" x14ac:dyDescent="0.25">
      <c r="A149" t="s">
        <v>10</v>
      </c>
      <c r="B149">
        <v>0.59499999999999997</v>
      </c>
      <c r="C149">
        <v>0.59</v>
      </c>
      <c r="D149">
        <v>0.58599999999999997</v>
      </c>
    </row>
    <row r="150" spans="1:4" hidden="1" x14ac:dyDescent="0.25">
      <c r="A150" t="s">
        <v>335</v>
      </c>
      <c r="B150">
        <v>0.59799999999999998</v>
      </c>
      <c r="C150">
        <v>0.6</v>
      </c>
      <c r="D150">
        <v>0.58499999999999996</v>
      </c>
    </row>
    <row r="151" spans="1:4" hidden="1" x14ac:dyDescent="0.25">
      <c r="A151" t="s">
        <v>412</v>
      </c>
      <c r="B151">
        <v>0.58399999999999996</v>
      </c>
      <c r="C151">
        <v>0.57699999999999996</v>
      </c>
      <c r="D151">
        <v>0.57699999999999996</v>
      </c>
    </row>
    <row r="152" spans="1:4" hidden="1" x14ac:dyDescent="0.25">
      <c r="A152" t="s">
        <v>24</v>
      </c>
      <c r="B152">
        <v>0.58299999999999996</v>
      </c>
      <c r="C152">
        <v>0.57799999999999996</v>
      </c>
      <c r="D152">
        <v>0.57599999999999996</v>
      </c>
    </row>
    <row r="153" spans="1:4" hidden="1" x14ac:dyDescent="0.25">
      <c r="A153" t="s">
        <v>56</v>
      </c>
      <c r="B153">
        <v>0.58099999999999996</v>
      </c>
      <c r="C153">
        <v>0.57799999999999996</v>
      </c>
      <c r="D153">
        <v>0.57499999999999996</v>
      </c>
    </row>
    <row r="154" spans="1:4" hidden="1" x14ac:dyDescent="0.25">
      <c r="A154" t="s">
        <v>32</v>
      </c>
      <c r="B154">
        <v>0.56999999999999995</v>
      </c>
      <c r="C154">
        <v>0.57399999999999995</v>
      </c>
      <c r="D154">
        <v>0.57099999999999995</v>
      </c>
    </row>
    <row r="155" spans="1:4" hidden="1" x14ac:dyDescent="0.25">
      <c r="A155" t="s">
        <v>101</v>
      </c>
      <c r="B155">
        <v>0.57499999999999996</v>
      </c>
      <c r="C155">
        <v>0.56999999999999995</v>
      </c>
      <c r="D155">
        <v>0.56499999999999995</v>
      </c>
    </row>
    <row r="156" spans="1:4" hidden="1" x14ac:dyDescent="0.25">
      <c r="A156" t="s">
        <v>390</v>
      </c>
      <c r="B156">
        <v>0.56699999999999995</v>
      </c>
      <c r="C156">
        <v>0.56499999999999995</v>
      </c>
      <c r="D156">
        <v>0.56399999999999995</v>
      </c>
    </row>
    <row r="157" spans="1:4" hidden="1" x14ac:dyDescent="0.25">
      <c r="A157" t="s">
        <v>30</v>
      </c>
      <c r="B157">
        <v>0.56000000000000005</v>
      </c>
      <c r="C157">
        <v>0.56200000000000006</v>
      </c>
      <c r="D157">
        <v>0.55800000000000005</v>
      </c>
    </row>
    <row r="158" spans="1:4" hidden="1" x14ac:dyDescent="0.25">
      <c r="A158" t="s">
        <v>380</v>
      </c>
      <c r="B158">
        <v>0.56000000000000005</v>
      </c>
      <c r="C158">
        <v>0.56000000000000005</v>
      </c>
      <c r="D158">
        <v>0.55800000000000005</v>
      </c>
    </row>
    <row r="159" spans="1:4" hidden="1" x14ac:dyDescent="0.25">
      <c r="A159" t="s">
        <v>68</v>
      </c>
      <c r="B159">
        <v>0.56299999999999994</v>
      </c>
      <c r="C159">
        <v>0.55600000000000005</v>
      </c>
      <c r="D159">
        <v>0.55600000000000005</v>
      </c>
    </row>
    <row r="160" spans="1:4" hidden="1" x14ac:dyDescent="0.25">
      <c r="A160" t="s">
        <v>34</v>
      </c>
      <c r="B160">
        <v>0.55000000000000004</v>
      </c>
      <c r="C160">
        <v>0.55100000000000005</v>
      </c>
      <c r="D160">
        <v>0.55000000000000004</v>
      </c>
    </row>
    <row r="161" spans="1:4" hidden="1" x14ac:dyDescent="0.25">
      <c r="A161" t="s">
        <v>99</v>
      </c>
      <c r="B161">
        <v>0.54800000000000004</v>
      </c>
      <c r="C161">
        <v>0.54800000000000004</v>
      </c>
      <c r="D161">
        <v>0.54900000000000004</v>
      </c>
    </row>
    <row r="162" spans="1:4" hidden="1" x14ac:dyDescent="0.25">
      <c r="A162" t="s">
        <v>201</v>
      </c>
      <c r="B162">
        <v>0.54600000000000004</v>
      </c>
      <c r="C162">
        <v>0.54300000000000004</v>
      </c>
      <c r="D162">
        <v>0.54400000000000004</v>
      </c>
    </row>
    <row r="163" spans="1:4" hidden="1" x14ac:dyDescent="0.25">
      <c r="A163" t="s">
        <v>95</v>
      </c>
      <c r="B163">
        <v>0.53500000000000003</v>
      </c>
      <c r="C163">
        <v>0.53500000000000003</v>
      </c>
      <c r="D163">
        <v>0.53900000000000003</v>
      </c>
    </row>
    <row r="164" spans="1:4" hidden="1" x14ac:dyDescent="0.25">
      <c r="A164" t="s">
        <v>144</v>
      </c>
      <c r="B164">
        <v>0.54300000000000004</v>
      </c>
      <c r="C164">
        <v>0.54</v>
      </c>
      <c r="D164">
        <v>0.53500000000000003</v>
      </c>
    </row>
    <row r="165" spans="1:4" hidden="1" x14ac:dyDescent="0.25">
      <c r="A165" t="s">
        <v>79</v>
      </c>
      <c r="B165">
        <v>0.53800000000000003</v>
      </c>
      <c r="C165">
        <v>0.53500000000000003</v>
      </c>
      <c r="D165">
        <v>0.53500000000000003</v>
      </c>
    </row>
    <row r="166" spans="1:4" hidden="1" x14ac:dyDescent="0.25">
      <c r="A166" t="s">
        <v>81</v>
      </c>
      <c r="B166">
        <v>0.53400000000000003</v>
      </c>
      <c r="C166">
        <v>0.53200000000000003</v>
      </c>
      <c r="D166">
        <v>0.53400000000000003</v>
      </c>
    </row>
    <row r="167" spans="1:4" hidden="1" x14ac:dyDescent="0.25">
      <c r="A167" t="s">
        <v>20</v>
      </c>
      <c r="B167">
        <v>0.53</v>
      </c>
      <c r="C167">
        <v>0.52400000000000002</v>
      </c>
      <c r="D167">
        <v>0.52500000000000002</v>
      </c>
    </row>
    <row r="168" spans="1:4" hidden="1" x14ac:dyDescent="0.25">
      <c r="A168" t="s">
        <v>97</v>
      </c>
      <c r="B168">
        <v>0.52500000000000002</v>
      </c>
      <c r="C168">
        <v>0.52400000000000002</v>
      </c>
      <c r="D168">
        <v>0.52500000000000002</v>
      </c>
    </row>
    <row r="169" spans="1:4" hidden="1" x14ac:dyDescent="0.25">
      <c r="A169" t="s">
        <v>58</v>
      </c>
      <c r="B169">
        <v>0.52400000000000002</v>
      </c>
      <c r="C169">
        <v>0.52100000000000002</v>
      </c>
      <c r="D169">
        <v>0.51400000000000001</v>
      </c>
    </row>
    <row r="170" spans="1:4" hidden="1" x14ac:dyDescent="0.25">
      <c r="A170" t="s">
        <v>64</v>
      </c>
      <c r="B170">
        <v>0.51900000000000002</v>
      </c>
      <c r="C170">
        <v>0.51600000000000001</v>
      </c>
      <c r="D170">
        <v>0.51200000000000001</v>
      </c>
    </row>
    <row r="171" spans="1:4" hidden="1" x14ac:dyDescent="0.25">
      <c r="A171" t="s">
        <v>85</v>
      </c>
      <c r="B171">
        <v>0.51300000000000001</v>
      </c>
      <c r="C171">
        <v>0.51300000000000001</v>
      </c>
      <c r="D171">
        <v>0.51100000000000001</v>
      </c>
    </row>
    <row r="172" spans="1:4" hidden="1" x14ac:dyDescent="0.25">
      <c r="A172" t="s">
        <v>181</v>
      </c>
      <c r="B172">
        <v>0.51200000000000001</v>
      </c>
      <c r="C172">
        <v>0.51</v>
      </c>
      <c r="D172">
        <v>0.50900000000000001</v>
      </c>
    </row>
    <row r="173" spans="1:4" hidden="1" x14ac:dyDescent="0.25">
      <c r="A173" t="s">
        <v>207</v>
      </c>
      <c r="B173">
        <v>0.51400000000000001</v>
      </c>
      <c r="C173">
        <v>0.51</v>
      </c>
      <c r="D173">
        <v>0.50800000000000001</v>
      </c>
    </row>
    <row r="174" spans="1:4" hidden="1" x14ac:dyDescent="0.25">
      <c r="A174" t="s">
        <v>62</v>
      </c>
      <c r="B174">
        <v>0.51</v>
      </c>
      <c r="C174">
        <v>0.501</v>
      </c>
      <c r="D174">
        <v>0.501</v>
      </c>
    </row>
    <row r="175" spans="1:4" hidden="1" x14ac:dyDescent="0.25">
      <c r="A175" t="s">
        <v>48</v>
      </c>
      <c r="B175">
        <v>0.503</v>
      </c>
      <c r="C175">
        <v>0.501</v>
      </c>
      <c r="D175">
        <v>0.5</v>
      </c>
    </row>
    <row r="176" spans="1:4" hidden="1" x14ac:dyDescent="0.25">
      <c r="A176" t="s">
        <v>44</v>
      </c>
      <c r="B176">
        <v>0.498</v>
      </c>
      <c r="C176">
        <v>0.498</v>
      </c>
      <c r="D176">
        <v>0.498</v>
      </c>
    </row>
    <row r="177" spans="1:4" hidden="1" x14ac:dyDescent="0.25">
      <c r="A177" t="s">
        <v>40</v>
      </c>
      <c r="B177">
        <v>0.495</v>
      </c>
      <c r="C177">
        <v>0.49399999999999999</v>
      </c>
      <c r="D177">
        <v>0.49199999999999999</v>
      </c>
    </row>
    <row r="178" spans="1:4" hidden="1" x14ac:dyDescent="0.25">
      <c r="A178" t="s">
        <v>54</v>
      </c>
      <c r="B178">
        <v>0.49</v>
      </c>
      <c r="C178">
        <v>0.48299999999999998</v>
      </c>
      <c r="D178">
        <v>0.48299999999999998</v>
      </c>
    </row>
    <row r="179" spans="1:4" hidden="1" x14ac:dyDescent="0.25">
      <c r="A179" t="s">
        <v>60</v>
      </c>
      <c r="B179">
        <v>0.48399999999999999</v>
      </c>
      <c r="C179">
        <v>0.48</v>
      </c>
      <c r="D179">
        <v>0.48099999999999998</v>
      </c>
    </row>
    <row r="180" spans="1:4" hidden="1" x14ac:dyDescent="0.25">
      <c r="A180" t="s">
        <v>36</v>
      </c>
      <c r="B180">
        <v>0.48199999999999998</v>
      </c>
      <c r="C180">
        <v>0.47899999999999998</v>
      </c>
      <c r="D180">
        <v>0.47899999999999998</v>
      </c>
    </row>
    <row r="181" spans="1:4" hidden="1" x14ac:dyDescent="0.25">
      <c r="A181" t="s">
        <v>176</v>
      </c>
      <c r="B181">
        <v>0.48799999999999999</v>
      </c>
      <c r="C181">
        <v>0.48299999999999998</v>
      </c>
      <c r="D181">
        <v>0.47799999999999998</v>
      </c>
    </row>
    <row r="182" spans="1:4" hidden="1" x14ac:dyDescent="0.25">
      <c r="A182" t="s">
        <v>89</v>
      </c>
      <c r="B182">
        <v>0.48</v>
      </c>
      <c r="C182">
        <v>0.47499999999999998</v>
      </c>
      <c r="D182">
        <v>0.47699999999999998</v>
      </c>
    </row>
    <row r="183" spans="1:4" hidden="1" x14ac:dyDescent="0.25">
      <c r="A183" t="s">
        <v>52</v>
      </c>
      <c r="B183">
        <v>0.46700000000000003</v>
      </c>
      <c r="C183">
        <v>0.46600000000000003</v>
      </c>
      <c r="D183">
        <v>0.46500000000000002</v>
      </c>
    </row>
    <row r="184" spans="1:4" hidden="1" x14ac:dyDescent="0.25">
      <c r="A184" t="s">
        <v>215</v>
      </c>
      <c r="B184">
        <v>0.46100000000000002</v>
      </c>
      <c r="C184">
        <v>0.46</v>
      </c>
      <c r="D184">
        <v>0.45500000000000002</v>
      </c>
    </row>
    <row r="185" spans="1:4" hidden="1" x14ac:dyDescent="0.25">
      <c r="A185" t="s">
        <v>15</v>
      </c>
      <c r="B185">
        <v>0.45200000000000001</v>
      </c>
      <c r="C185">
        <v>0.44900000000000001</v>
      </c>
      <c r="D185">
        <v>0.44900000000000001</v>
      </c>
    </row>
    <row r="186" spans="1:4" hidden="1" x14ac:dyDescent="0.25">
      <c r="A186" t="s">
        <v>73</v>
      </c>
      <c r="B186">
        <v>0.45600000000000002</v>
      </c>
      <c r="C186">
        <v>0.45300000000000001</v>
      </c>
      <c r="D186">
        <v>0.44600000000000001</v>
      </c>
    </row>
    <row r="187" spans="1:4" hidden="1" x14ac:dyDescent="0.25">
      <c r="A187" t="s">
        <v>66</v>
      </c>
      <c r="B187">
        <v>0.433</v>
      </c>
      <c r="C187">
        <v>0.42699999999999999</v>
      </c>
      <c r="D187">
        <v>0.42799999999999999</v>
      </c>
    </row>
    <row r="188" spans="1:4" hidden="1" x14ac:dyDescent="0.25">
      <c r="A188" t="s">
        <v>18</v>
      </c>
      <c r="B188">
        <v>0.43099999999999999</v>
      </c>
      <c r="C188">
        <v>0.42599999999999999</v>
      </c>
      <c r="D188">
        <v>0.42599999999999999</v>
      </c>
    </row>
    <row r="189" spans="1:4" hidden="1" x14ac:dyDescent="0.25">
      <c r="A189" t="s">
        <v>26</v>
      </c>
      <c r="B189">
        <v>0.41099999999999998</v>
      </c>
      <c r="C189">
        <v>0.40699999999999997</v>
      </c>
      <c r="D189">
        <v>0.40400000000000003</v>
      </c>
    </row>
    <row r="190" spans="1:4" hidden="1" x14ac:dyDescent="0.25">
      <c r="A190" t="s">
        <v>77</v>
      </c>
      <c r="B190">
        <v>0.40600000000000003</v>
      </c>
      <c r="C190">
        <v>0.40100000000000002</v>
      </c>
      <c r="D190">
        <v>0.4</v>
      </c>
    </row>
    <row r="191" spans="1:4" hidden="1" x14ac:dyDescent="0.25">
      <c r="A191" t="s">
        <v>28</v>
      </c>
      <c r="B191">
        <v>0.40300000000000002</v>
      </c>
      <c r="C191">
        <v>0.39700000000000002</v>
      </c>
      <c r="D191">
        <v>0.39400000000000002</v>
      </c>
    </row>
    <row r="192" spans="1:4" hidden="1" x14ac:dyDescent="0.25">
      <c r="A192" t="s">
        <v>93</v>
      </c>
      <c r="B192">
        <v>0.39300000000000002</v>
      </c>
      <c r="C192">
        <v>0.38600000000000001</v>
      </c>
      <c r="D192">
        <v>0.38500000000000001</v>
      </c>
    </row>
  </sheetData>
  <autoFilter ref="A1:D192">
    <filterColumn colId="0">
      <filters>
        <filter val="Republic of Korea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4"/>
  <sheetViews>
    <sheetView workbookViewId="0">
      <selection activeCell="E1" sqref="E1:E1048576"/>
    </sheetView>
  </sheetViews>
  <sheetFormatPr defaultRowHeight="15" x14ac:dyDescent="0.25"/>
  <cols>
    <col min="1" max="1" width="31.140625" bestFit="1" customWidth="1"/>
    <col min="3" max="3" width="26.140625" customWidth="1"/>
    <col min="4" max="4" width="21.7109375" style="3" customWidth="1"/>
  </cols>
  <sheetData>
    <row r="1" spans="1:12" s="2" customFormat="1" x14ac:dyDescent="0.25">
      <c r="A1" s="2" t="s">
        <v>402</v>
      </c>
      <c r="B1" s="2" t="s">
        <v>413</v>
      </c>
      <c r="C1" s="2" t="s">
        <v>441</v>
      </c>
      <c r="D1" s="2" t="s">
        <v>415</v>
      </c>
      <c r="E1" s="2" t="s">
        <v>416</v>
      </c>
      <c r="F1" s="2" t="s">
        <v>417</v>
      </c>
      <c r="G1" s="2" t="s">
        <v>418</v>
      </c>
      <c r="H1" s="2" t="s">
        <v>419</v>
      </c>
      <c r="I1" s="2" t="s">
        <v>420</v>
      </c>
      <c r="J1" s="2" t="s">
        <v>421</v>
      </c>
      <c r="K1" s="2" t="s">
        <v>422</v>
      </c>
      <c r="L1" s="2" t="s">
        <v>423</v>
      </c>
    </row>
    <row r="2" spans="1:12" x14ac:dyDescent="0.25">
      <c r="A2" t="s">
        <v>176</v>
      </c>
      <c r="B2">
        <v>2022</v>
      </c>
      <c r="C2" t="str">
        <f>A2&amp;B2</f>
        <v>Afghanistan2022</v>
      </c>
      <c r="D2" s="3">
        <v>44870</v>
      </c>
      <c r="E2">
        <v>11</v>
      </c>
      <c r="F2">
        <v>33.939109999999999</v>
      </c>
      <c r="G2">
        <v>67.709952999999999</v>
      </c>
      <c r="H2">
        <v>203574</v>
      </c>
      <c r="I2">
        <v>7826</v>
      </c>
      <c r="J2">
        <v>0</v>
      </c>
      <c r="K2">
        <v>195748</v>
      </c>
      <c r="L2">
        <v>38.4</v>
      </c>
    </row>
    <row r="3" spans="1:12" x14ac:dyDescent="0.25">
      <c r="A3" t="s">
        <v>217</v>
      </c>
      <c r="B3">
        <v>2022</v>
      </c>
      <c r="C3" t="str">
        <f t="shared" ref="C3:C66" si="0">A3&amp;B3</f>
        <v>Albania2022</v>
      </c>
      <c r="D3" s="3">
        <v>44870</v>
      </c>
      <c r="E3">
        <v>11</v>
      </c>
      <c r="F3">
        <v>41.153300000000002</v>
      </c>
      <c r="G3">
        <v>20.168299999999999</v>
      </c>
      <c r="H3">
        <v>333046</v>
      </c>
      <c r="I3">
        <v>3593</v>
      </c>
      <c r="J3">
        <v>0</v>
      </c>
      <c r="K3">
        <v>329453</v>
      </c>
      <c r="L3">
        <v>10.8</v>
      </c>
    </row>
    <row r="4" spans="1:12" x14ac:dyDescent="0.25">
      <c r="A4" t="s">
        <v>5</v>
      </c>
      <c r="B4">
        <v>2022</v>
      </c>
      <c r="C4" t="str">
        <f t="shared" si="0"/>
        <v>Algeria2022</v>
      </c>
      <c r="D4" s="3">
        <v>44870</v>
      </c>
      <c r="E4">
        <v>11</v>
      </c>
      <c r="F4">
        <v>28.033899999999999</v>
      </c>
      <c r="G4">
        <v>1.6596</v>
      </c>
      <c r="H4">
        <v>270862</v>
      </c>
      <c r="I4">
        <v>6881</v>
      </c>
      <c r="J4">
        <v>0</v>
      </c>
      <c r="K4">
        <v>263981</v>
      </c>
      <c r="L4">
        <v>25.4</v>
      </c>
    </row>
    <row r="5" spans="1:12" x14ac:dyDescent="0.25">
      <c r="A5" t="s">
        <v>220</v>
      </c>
      <c r="B5">
        <v>2022</v>
      </c>
      <c r="C5" t="str">
        <f t="shared" si="0"/>
        <v>Andorra2022</v>
      </c>
      <c r="D5" s="3">
        <v>44870</v>
      </c>
      <c r="E5">
        <v>11</v>
      </c>
      <c r="F5">
        <v>42.506300000000003</v>
      </c>
      <c r="G5">
        <v>1.5218</v>
      </c>
      <c r="H5">
        <v>46588</v>
      </c>
      <c r="I5">
        <v>155</v>
      </c>
      <c r="J5">
        <v>0</v>
      </c>
      <c r="K5">
        <v>46433</v>
      </c>
      <c r="L5">
        <v>3.3</v>
      </c>
    </row>
    <row r="6" spans="1:12" x14ac:dyDescent="0.25">
      <c r="A6" t="s">
        <v>10</v>
      </c>
      <c r="B6">
        <v>2022</v>
      </c>
      <c r="C6" t="str">
        <f t="shared" si="0"/>
        <v>Angola2022</v>
      </c>
      <c r="D6" s="3">
        <v>44870</v>
      </c>
      <c r="E6">
        <v>11</v>
      </c>
      <c r="F6">
        <v>-11.2027</v>
      </c>
      <c r="G6">
        <v>17.873899999999999</v>
      </c>
      <c r="H6">
        <v>103131</v>
      </c>
      <c r="I6">
        <v>1917</v>
      </c>
      <c r="J6">
        <v>0</v>
      </c>
      <c r="K6">
        <v>101214</v>
      </c>
      <c r="L6">
        <v>18.600000000000001</v>
      </c>
    </row>
    <row r="7" spans="1:12" x14ac:dyDescent="0.25">
      <c r="A7" t="s">
        <v>424</v>
      </c>
      <c r="B7">
        <v>2022</v>
      </c>
      <c r="C7" t="str">
        <f t="shared" si="0"/>
        <v>Antarctica2022</v>
      </c>
      <c r="D7" s="3">
        <v>44870</v>
      </c>
      <c r="E7">
        <v>11</v>
      </c>
      <c r="F7">
        <v>-71.9499</v>
      </c>
      <c r="G7">
        <v>23.347000000000001</v>
      </c>
      <c r="H7">
        <v>11</v>
      </c>
      <c r="I7">
        <v>0</v>
      </c>
      <c r="J7">
        <v>0</v>
      </c>
      <c r="K7">
        <v>11</v>
      </c>
      <c r="L7">
        <v>0</v>
      </c>
    </row>
    <row r="8" spans="1:12" x14ac:dyDescent="0.25">
      <c r="A8" t="s">
        <v>105</v>
      </c>
      <c r="B8">
        <v>2022</v>
      </c>
      <c r="C8" t="str">
        <f t="shared" si="0"/>
        <v>Antigua and Barbuda2022</v>
      </c>
      <c r="D8" s="3">
        <v>44870</v>
      </c>
      <c r="E8">
        <v>11</v>
      </c>
      <c r="F8">
        <v>17.0608</v>
      </c>
      <c r="G8">
        <v>-61.796399999999998</v>
      </c>
      <c r="H8">
        <v>9106</v>
      </c>
      <c r="I8">
        <v>146</v>
      </c>
      <c r="J8">
        <v>0</v>
      </c>
      <c r="K8">
        <v>8960</v>
      </c>
      <c r="L8">
        <v>16</v>
      </c>
    </row>
    <row r="9" spans="1:12" x14ac:dyDescent="0.25">
      <c r="A9" t="s">
        <v>108</v>
      </c>
      <c r="B9">
        <v>2022</v>
      </c>
      <c r="C9" t="str">
        <f t="shared" si="0"/>
        <v>Argentina2022</v>
      </c>
      <c r="D9" s="3">
        <v>44870</v>
      </c>
      <c r="E9">
        <v>11</v>
      </c>
      <c r="F9">
        <v>-38.4161</v>
      </c>
      <c r="G9">
        <v>-63.616700000000002</v>
      </c>
      <c r="H9">
        <v>9718875</v>
      </c>
      <c r="I9">
        <v>129991</v>
      </c>
      <c r="J9">
        <v>0</v>
      </c>
      <c r="K9">
        <v>9588884</v>
      </c>
      <c r="L9">
        <v>13.4</v>
      </c>
    </row>
    <row r="10" spans="1:12" x14ac:dyDescent="0.25">
      <c r="A10" t="s">
        <v>222</v>
      </c>
      <c r="B10">
        <v>2022</v>
      </c>
      <c r="C10" t="str">
        <f t="shared" si="0"/>
        <v>Armenia2022</v>
      </c>
      <c r="D10" s="3">
        <v>44870</v>
      </c>
      <c r="E10">
        <v>11</v>
      </c>
      <c r="F10">
        <v>40.069099999999999</v>
      </c>
      <c r="G10">
        <v>45.038200000000003</v>
      </c>
      <c r="H10">
        <v>445242</v>
      </c>
      <c r="I10">
        <v>8709</v>
      </c>
      <c r="J10">
        <v>0</v>
      </c>
      <c r="K10">
        <v>436533</v>
      </c>
      <c r="L10">
        <v>19.600000000000001</v>
      </c>
    </row>
    <row r="11" spans="1:12" x14ac:dyDescent="0.25">
      <c r="A11" t="s">
        <v>345</v>
      </c>
      <c r="B11">
        <v>2022</v>
      </c>
      <c r="C11" t="str">
        <f t="shared" si="0"/>
        <v>Australia2022</v>
      </c>
      <c r="D11" s="3">
        <v>44870</v>
      </c>
      <c r="E11">
        <v>11</v>
      </c>
      <c r="F11">
        <v>-35.473500000000001</v>
      </c>
      <c r="G11">
        <v>149.01240000000001</v>
      </c>
      <c r="H11">
        <v>209414</v>
      </c>
      <c r="I11">
        <v>128</v>
      </c>
      <c r="J11">
        <v>0</v>
      </c>
      <c r="K11">
        <v>209286</v>
      </c>
      <c r="L11">
        <v>0.6</v>
      </c>
    </row>
    <row r="12" spans="1:12" x14ac:dyDescent="0.25">
      <c r="A12" t="s">
        <v>345</v>
      </c>
      <c r="B12">
        <v>2022</v>
      </c>
      <c r="C12" t="str">
        <f t="shared" si="0"/>
        <v>Australia2022</v>
      </c>
      <c r="D12" s="3">
        <v>44870</v>
      </c>
      <c r="E12">
        <v>11</v>
      </c>
      <c r="F12">
        <v>-33.8688</v>
      </c>
      <c r="G12">
        <v>151.20930000000001</v>
      </c>
      <c r="H12">
        <v>3561735</v>
      </c>
      <c r="I12">
        <v>5454</v>
      </c>
      <c r="J12">
        <v>0</v>
      </c>
      <c r="K12">
        <v>3556281</v>
      </c>
      <c r="L12">
        <v>1.5</v>
      </c>
    </row>
    <row r="13" spans="1:12" x14ac:dyDescent="0.25">
      <c r="A13" t="s">
        <v>345</v>
      </c>
      <c r="B13">
        <v>2022</v>
      </c>
      <c r="C13" t="str">
        <f t="shared" si="0"/>
        <v>Australia2022</v>
      </c>
      <c r="D13" s="3">
        <v>44870</v>
      </c>
      <c r="E13">
        <v>11</v>
      </c>
      <c r="F13">
        <v>-12.4634</v>
      </c>
      <c r="G13">
        <v>130.84559999999999</v>
      </c>
      <c r="H13">
        <v>98763</v>
      </c>
      <c r="I13">
        <v>77</v>
      </c>
      <c r="J13">
        <v>0</v>
      </c>
      <c r="K13">
        <v>98686</v>
      </c>
      <c r="L13">
        <v>0.8</v>
      </c>
    </row>
    <row r="14" spans="1:12" x14ac:dyDescent="0.25">
      <c r="A14" t="s">
        <v>345</v>
      </c>
      <c r="B14">
        <v>2022</v>
      </c>
      <c r="C14" t="str">
        <f t="shared" si="0"/>
        <v>Australia2022</v>
      </c>
      <c r="D14" s="3">
        <v>44870</v>
      </c>
      <c r="E14">
        <v>11</v>
      </c>
      <c r="F14">
        <v>-27.469799999999999</v>
      </c>
      <c r="G14">
        <v>153.02510000000001</v>
      </c>
      <c r="H14">
        <v>1668438</v>
      </c>
      <c r="I14">
        <v>2288</v>
      </c>
      <c r="J14">
        <v>0</v>
      </c>
      <c r="K14">
        <v>1666150</v>
      </c>
      <c r="L14">
        <v>1.4</v>
      </c>
    </row>
    <row r="15" spans="1:12" x14ac:dyDescent="0.25">
      <c r="A15" t="s">
        <v>345</v>
      </c>
      <c r="B15">
        <v>2022</v>
      </c>
      <c r="C15" t="str">
        <f t="shared" si="0"/>
        <v>Australia2022</v>
      </c>
      <c r="D15" s="3">
        <v>44870</v>
      </c>
      <c r="E15">
        <v>11</v>
      </c>
      <c r="F15">
        <v>-34.9285</v>
      </c>
      <c r="G15">
        <v>138.60069999999999</v>
      </c>
      <c r="H15">
        <v>784599</v>
      </c>
      <c r="I15">
        <v>1061</v>
      </c>
      <c r="J15">
        <v>0</v>
      </c>
      <c r="K15">
        <v>783538</v>
      </c>
      <c r="L15">
        <v>1.4</v>
      </c>
    </row>
    <row r="16" spans="1:12" x14ac:dyDescent="0.25">
      <c r="A16" t="s">
        <v>345</v>
      </c>
      <c r="B16">
        <v>2022</v>
      </c>
      <c r="C16" t="str">
        <f t="shared" si="0"/>
        <v>Australia2022</v>
      </c>
      <c r="D16" s="3">
        <v>44870</v>
      </c>
      <c r="E16">
        <v>11</v>
      </c>
      <c r="F16">
        <v>-42.882100000000001</v>
      </c>
      <c r="G16">
        <v>147.3272</v>
      </c>
      <c r="H16">
        <v>253950</v>
      </c>
      <c r="I16">
        <v>198</v>
      </c>
      <c r="J16">
        <v>0</v>
      </c>
      <c r="K16">
        <v>253752</v>
      </c>
      <c r="L16">
        <v>0.8</v>
      </c>
    </row>
    <row r="17" spans="1:12" x14ac:dyDescent="0.25">
      <c r="A17" t="s">
        <v>345</v>
      </c>
      <c r="B17">
        <v>2022</v>
      </c>
      <c r="C17" t="str">
        <f t="shared" si="0"/>
        <v>Australia2022</v>
      </c>
      <c r="D17" s="3">
        <v>44870</v>
      </c>
      <c r="E17">
        <v>11</v>
      </c>
      <c r="F17">
        <v>-37.813600000000001</v>
      </c>
      <c r="G17">
        <v>144.9631</v>
      </c>
      <c r="H17">
        <v>2660447</v>
      </c>
      <c r="I17">
        <v>5866</v>
      </c>
      <c r="J17">
        <v>0</v>
      </c>
      <c r="K17">
        <v>2654581</v>
      </c>
      <c r="L17">
        <v>2.2000000000000002</v>
      </c>
    </row>
    <row r="18" spans="1:12" x14ac:dyDescent="0.25">
      <c r="A18" t="s">
        <v>345</v>
      </c>
      <c r="B18">
        <v>2022</v>
      </c>
      <c r="C18" t="str">
        <f t="shared" si="0"/>
        <v>Australia2022</v>
      </c>
      <c r="D18" s="3">
        <v>44870</v>
      </c>
      <c r="E18">
        <v>11</v>
      </c>
      <c r="F18">
        <v>-31.950500000000002</v>
      </c>
      <c r="G18">
        <v>115.8605</v>
      </c>
      <c r="H18">
        <v>1181640</v>
      </c>
      <c r="I18">
        <v>714</v>
      </c>
      <c r="J18">
        <v>0</v>
      </c>
      <c r="K18">
        <v>1180926</v>
      </c>
      <c r="L18">
        <v>0.6</v>
      </c>
    </row>
    <row r="19" spans="1:12" x14ac:dyDescent="0.25">
      <c r="A19" t="s">
        <v>224</v>
      </c>
      <c r="B19">
        <v>2022</v>
      </c>
      <c r="C19" t="str">
        <f t="shared" si="0"/>
        <v>Austria2022</v>
      </c>
      <c r="D19" s="3">
        <v>44870</v>
      </c>
      <c r="E19">
        <v>11</v>
      </c>
      <c r="F19">
        <v>47.516199999999998</v>
      </c>
      <c r="G19">
        <v>14.5501</v>
      </c>
      <c r="H19">
        <v>5462911</v>
      </c>
      <c r="I19">
        <v>21036</v>
      </c>
      <c r="J19">
        <v>0</v>
      </c>
      <c r="K19">
        <v>5441875</v>
      </c>
      <c r="L19">
        <v>3.9</v>
      </c>
    </row>
    <row r="20" spans="1:12" x14ac:dyDescent="0.25">
      <c r="A20" t="s">
        <v>226</v>
      </c>
      <c r="B20">
        <v>2022</v>
      </c>
      <c r="C20" t="str">
        <f t="shared" si="0"/>
        <v>Azerbaijan2022</v>
      </c>
      <c r="D20" s="3">
        <v>44870</v>
      </c>
      <c r="E20">
        <v>11</v>
      </c>
      <c r="F20">
        <v>40.143099999999997</v>
      </c>
      <c r="G20">
        <v>47.576900000000002</v>
      </c>
      <c r="H20">
        <v>823496</v>
      </c>
      <c r="I20">
        <v>9955</v>
      </c>
      <c r="J20">
        <v>0</v>
      </c>
      <c r="K20">
        <v>813541</v>
      </c>
      <c r="L20">
        <v>12.1</v>
      </c>
    </row>
    <row r="21" spans="1:12" x14ac:dyDescent="0.25">
      <c r="A21" t="s">
        <v>110</v>
      </c>
      <c r="B21">
        <v>2022</v>
      </c>
      <c r="C21" t="str">
        <f t="shared" si="0"/>
        <v>Bahamas2022</v>
      </c>
      <c r="D21" s="3">
        <v>44870</v>
      </c>
      <c r="E21">
        <v>11</v>
      </c>
      <c r="F21">
        <v>25.025884999999999</v>
      </c>
      <c r="G21">
        <v>-78.035888999999997</v>
      </c>
      <c r="H21">
        <v>37386</v>
      </c>
      <c r="I21">
        <v>833</v>
      </c>
      <c r="J21">
        <v>0</v>
      </c>
      <c r="K21">
        <v>36553</v>
      </c>
      <c r="L21">
        <v>22.3</v>
      </c>
    </row>
    <row r="22" spans="1:12" x14ac:dyDescent="0.25">
      <c r="A22" t="s">
        <v>179</v>
      </c>
      <c r="B22">
        <v>2022</v>
      </c>
      <c r="C22" t="str">
        <f t="shared" si="0"/>
        <v>Bahrain2022</v>
      </c>
      <c r="D22" s="3">
        <v>44870</v>
      </c>
      <c r="E22">
        <v>11</v>
      </c>
      <c r="F22">
        <v>26.0275</v>
      </c>
      <c r="G22">
        <v>50.55</v>
      </c>
      <c r="H22">
        <v>691509</v>
      </c>
      <c r="I22">
        <v>1529</v>
      </c>
      <c r="J22">
        <v>0</v>
      </c>
      <c r="K22">
        <v>689980</v>
      </c>
      <c r="L22">
        <v>2.2000000000000002</v>
      </c>
    </row>
    <row r="23" spans="1:12" x14ac:dyDescent="0.25">
      <c r="A23" t="s">
        <v>324</v>
      </c>
      <c r="B23">
        <v>2022</v>
      </c>
      <c r="C23" t="str">
        <f t="shared" si="0"/>
        <v>Bangladesh2022</v>
      </c>
      <c r="D23" s="3">
        <v>44870</v>
      </c>
      <c r="E23">
        <v>11</v>
      </c>
      <c r="F23">
        <v>23.684999999999999</v>
      </c>
      <c r="G23">
        <v>90.356300000000005</v>
      </c>
      <c r="H23">
        <v>2035782</v>
      </c>
      <c r="I23">
        <v>29425</v>
      </c>
      <c r="J23">
        <v>0</v>
      </c>
      <c r="K23">
        <v>2006357</v>
      </c>
      <c r="L23">
        <v>14.5</v>
      </c>
    </row>
    <row r="24" spans="1:12" x14ac:dyDescent="0.25">
      <c r="A24" t="s">
        <v>112</v>
      </c>
      <c r="B24">
        <v>2022</v>
      </c>
      <c r="C24" t="str">
        <f t="shared" si="0"/>
        <v>Barbados2022</v>
      </c>
      <c r="D24" s="3">
        <v>44870</v>
      </c>
      <c r="E24">
        <v>11</v>
      </c>
      <c r="F24">
        <v>13.193899999999999</v>
      </c>
      <c r="G24">
        <v>-59.543199999999999</v>
      </c>
      <c r="H24">
        <v>103424</v>
      </c>
      <c r="I24">
        <v>560</v>
      </c>
      <c r="J24">
        <v>0</v>
      </c>
      <c r="K24">
        <v>102864</v>
      </c>
      <c r="L24">
        <v>5.4</v>
      </c>
    </row>
    <row r="25" spans="1:12" x14ac:dyDescent="0.25">
      <c r="A25" t="s">
        <v>228</v>
      </c>
      <c r="B25">
        <v>2022</v>
      </c>
      <c r="C25" t="str">
        <f t="shared" si="0"/>
        <v>Belarus2022</v>
      </c>
      <c r="D25" s="3">
        <v>44870</v>
      </c>
      <c r="E25">
        <v>11</v>
      </c>
      <c r="F25">
        <v>53.709800000000001</v>
      </c>
      <c r="G25">
        <v>27.953399999999998</v>
      </c>
      <c r="H25">
        <v>994037</v>
      </c>
      <c r="I25">
        <v>7118</v>
      </c>
      <c r="J25">
        <v>0</v>
      </c>
      <c r="K25">
        <v>986919</v>
      </c>
      <c r="L25">
        <v>7.2</v>
      </c>
    </row>
    <row r="26" spans="1:12" x14ac:dyDescent="0.25">
      <c r="A26" t="s">
        <v>230</v>
      </c>
      <c r="B26">
        <v>2022</v>
      </c>
      <c r="C26" t="str">
        <f t="shared" si="0"/>
        <v>Belgium2022</v>
      </c>
      <c r="D26" s="3">
        <v>44870</v>
      </c>
      <c r="E26">
        <v>11</v>
      </c>
      <c r="F26">
        <v>50.833300000000001</v>
      </c>
      <c r="G26">
        <v>4.4699359999999997</v>
      </c>
      <c r="H26">
        <v>4617315</v>
      </c>
      <c r="I26">
        <v>32941</v>
      </c>
      <c r="J26">
        <v>0</v>
      </c>
      <c r="K26">
        <v>4584374</v>
      </c>
      <c r="L26">
        <v>7.1</v>
      </c>
    </row>
    <row r="27" spans="1:12" x14ac:dyDescent="0.25">
      <c r="A27" t="s">
        <v>114</v>
      </c>
      <c r="B27">
        <v>2022</v>
      </c>
      <c r="C27" t="str">
        <f t="shared" si="0"/>
        <v>Belize2022</v>
      </c>
      <c r="D27" s="3">
        <v>44870</v>
      </c>
      <c r="E27">
        <v>11</v>
      </c>
      <c r="F27">
        <v>17.189900000000002</v>
      </c>
      <c r="G27">
        <v>-88.497600000000006</v>
      </c>
      <c r="H27">
        <v>68957</v>
      </c>
      <c r="I27">
        <v>687</v>
      </c>
      <c r="J27">
        <v>0</v>
      </c>
      <c r="K27">
        <v>68270</v>
      </c>
      <c r="L27">
        <v>10</v>
      </c>
    </row>
    <row r="28" spans="1:12" x14ac:dyDescent="0.25">
      <c r="A28" t="s">
        <v>20</v>
      </c>
      <c r="B28">
        <v>2022</v>
      </c>
      <c r="C28" t="str">
        <f t="shared" si="0"/>
        <v>Benin2022</v>
      </c>
      <c r="D28" s="3">
        <v>44870</v>
      </c>
      <c r="E28">
        <v>11</v>
      </c>
      <c r="F28">
        <v>9.3077000000000005</v>
      </c>
      <c r="G28">
        <v>2.3157999999999999</v>
      </c>
      <c r="H28">
        <v>27782</v>
      </c>
      <c r="I28">
        <v>163</v>
      </c>
      <c r="J28">
        <v>0</v>
      </c>
      <c r="K28">
        <v>27619</v>
      </c>
      <c r="L28">
        <v>5.9</v>
      </c>
    </row>
    <row r="29" spans="1:12" x14ac:dyDescent="0.25">
      <c r="A29" t="s">
        <v>327</v>
      </c>
      <c r="B29">
        <v>2022</v>
      </c>
      <c r="C29" t="str">
        <f t="shared" si="0"/>
        <v>Bhutan2022</v>
      </c>
      <c r="D29" s="3">
        <v>44870</v>
      </c>
      <c r="E29">
        <v>11</v>
      </c>
      <c r="F29">
        <v>27.514199999999999</v>
      </c>
      <c r="G29">
        <v>90.433599999999998</v>
      </c>
      <c r="H29">
        <v>62380</v>
      </c>
      <c r="I29">
        <v>21</v>
      </c>
      <c r="J29">
        <v>0</v>
      </c>
      <c r="K29">
        <v>62359</v>
      </c>
      <c r="L29">
        <v>0.3</v>
      </c>
    </row>
    <row r="30" spans="1:12" x14ac:dyDescent="0.25">
      <c r="A30" t="s">
        <v>410</v>
      </c>
      <c r="B30">
        <v>2022</v>
      </c>
      <c r="C30" t="str">
        <f t="shared" si="0"/>
        <v>Bolivia (Plurinational State of)2022</v>
      </c>
      <c r="D30" s="3">
        <v>44870</v>
      </c>
      <c r="E30">
        <v>11</v>
      </c>
      <c r="F30">
        <v>-16.290199999999999</v>
      </c>
      <c r="G30">
        <v>-63.588700000000003</v>
      </c>
      <c r="H30">
        <v>1109581</v>
      </c>
      <c r="I30">
        <v>22240</v>
      </c>
      <c r="J30">
        <v>0</v>
      </c>
      <c r="K30">
        <v>1087341</v>
      </c>
      <c r="L30">
        <v>20</v>
      </c>
    </row>
    <row r="31" spans="1:12" x14ac:dyDescent="0.25">
      <c r="A31" t="s">
        <v>232</v>
      </c>
      <c r="B31">
        <v>2022</v>
      </c>
      <c r="C31" t="str">
        <f t="shared" si="0"/>
        <v>Bosnia and Herzegovina2022</v>
      </c>
      <c r="D31" s="3">
        <v>44870</v>
      </c>
      <c r="E31">
        <v>11</v>
      </c>
      <c r="F31">
        <v>43.915900000000001</v>
      </c>
      <c r="G31">
        <v>17.679099999999998</v>
      </c>
      <c r="H31">
        <v>400043</v>
      </c>
      <c r="I31">
        <v>16180</v>
      </c>
      <c r="J31">
        <v>0</v>
      </c>
      <c r="K31">
        <v>383863</v>
      </c>
      <c r="L31">
        <v>40.4</v>
      </c>
    </row>
    <row r="32" spans="1:12" x14ac:dyDescent="0.25">
      <c r="A32" t="s">
        <v>12</v>
      </c>
      <c r="B32">
        <v>2022</v>
      </c>
      <c r="C32" t="str">
        <f t="shared" si="0"/>
        <v>Botswana2022</v>
      </c>
      <c r="D32" s="3">
        <v>44870</v>
      </c>
      <c r="E32">
        <v>11</v>
      </c>
      <c r="F32">
        <v>-22.328499999999998</v>
      </c>
      <c r="G32">
        <v>24.684899999999999</v>
      </c>
      <c r="H32">
        <v>326344</v>
      </c>
      <c r="I32">
        <v>2790</v>
      </c>
      <c r="J32">
        <v>0</v>
      </c>
      <c r="K32">
        <v>323554</v>
      </c>
      <c r="L32">
        <v>8.5</v>
      </c>
    </row>
    <row r="33" spans="1:12" x14ac:dyDescent="0.25">
      <c r="A33" t="s">
        <v>118</v>
      </c>
      <c r="B33">
        <v>2022</v>
      </c>
      <c r="C33" t="str">
        <f t="shared" si="0"/>
        <v>Brazil2022</v>
      </c>
      <c r="D33" s="3">
        <v>44870</v>
      </c>
      <c r="E33">
        <v>11</v>
      </c>
      <c r="F33">
        <v>-14.234999999999999</v>
      </c>
      <c r="G33">
        <v>-51.9253</v>
      </c>
      <c r="H33">
        <v>34849063</v>
      </c>
      <c r="I33">
        <v>688332</v>
      </c>
      <c r="J33">
        <v>0</v>
      </c>
      <c r="K33">
        <v>34160731</v>
      </c>
      <c r="L33">
        <v>19.8</v>
      </c>
    </row>
    <row r="34" spans="1:12" x14ac:dyDescent="0.25">
      <c r="A34" t="s">
        <v>348</v>
      </c>
      <c r="B34">
        <v>2022</v>
      </c>
      <c r="C34" t="str">
        <f t="shared" si="0"/>
        <v>Brunei Darussalam2022</v>
      </c>
      <c r="D34" s="3">
        <v>44870</v>
      </c>
      <c r="E34">
        <v>11</v>
      </c>
      <c r="F34">
        <v>4.5353000000000003</v>
      </c>
      <c r="G34">
        <v>114.7277</v>
      </c>
      <c r="H34">
        <v>241044</v>
      </c>
      <c r="I34">
        <v>225</v>
      </c>
      <c r="J34">
        <v>0</v>
      </c>
      <c r="K34">
        <v>240819</v>
      </c>
      <c r="L34">
        <v>0.9</v>
      </c>
    </row>
    <row r="35" spans="1:12" x14ac:dyDescent="0.25">
      <c r="A35" t="s">
        <v>234</v>
      </c>
      <c r="B35">
        <v>2022</v>
      </c>
      <c r="C35" t="str">
        <f t="shared" si="0"/>
        <v>Bulgaria2022</v>
      </c>
      <c r="D35" s="3">
        <v>44870</v>
      </c>
      <c r="E35">
        <v>11</v>
      </c>
      <c r="F35">
        <v>42.733899999999998</v>
      </c>
      <c r="G35">
        <v>25.485800000000001</v>
      </c>
      <c r="H35">
        <v>1281155</v>
      </c>
      <c r="I35">
        <v>37916</v>
      </c>
      <c r="J35">
        <v>0</v>
      </c>
      <c r="K35">
        <v>1243239</v>
      </c>
      <c r="L35">
        <v>29.6</v>
      </c>
    </row>
    <row r="36" spans="1:12" x14ac:dyDescent="0.25">
      <c r="A36" t="s">
        <v>15</v>
      </c>
      <c r="B36">
        <v>2022</v>
      </c>
      <c r="C36" t="str">
        <f t="shared" si="0"/>
        <v>Burkina Faso2022</v>
      </c>
      <c r="D36" s="3">
        <v>44870</v>
      </c>
      <c r="E36">
        <v>11</v>
      </c>
      <c r="F36">
        <v>12.238300000000001</v>
      </c>
      <c r="G36">
        <v>-1.5616000000000001</v>
      </c>
      <c r="H36">
        <v>21631</v>
      </c>
      <c r="I36">
        <v>387</v>
      </c>
      <c r="J36">
        <v>0</v>
      </c>
      <c r="K36">
        <v>21244</v>
      </c>
      <c r="L36">
        <v>17.899999999999999</v>
      </c>
    </row>
    <row r="37" spans="1:12" x14ac:dyDescent="0.25">
      <c r="A37" t="s">
        <v>425</v>
      </c>
      <c r="B37">
        <v>2022</v>
      </c>
      <c r="C37" t="str">
        <f t="shared" si="0"/>
        <v>Burma2022</v>
      </c>
      <c r="D37" s="3">
        <v>44870</v>
      </c>
      <c r="E37">
        <v>11</v>
      </c>
      <c r="F37">
        <v>21.9162</v>
      </c>
      <c r="G37">
        <v>95.956000000000003</v>
      </c>
      <c r="H37">
        <v>632229</v>
      </c>
      <c r="I37">
        <v>19485</v>
      </c>
      <c r="J37">
        <v>0</v>
      </c>
      <c r="K37">
        <v>612744</v>
      </c>
      <c r="L37">
        <v>30.8</v>
      </c>
    </row>
    <row r="38" spans="1:12" x14ac:dyDescent="0.25">
      <c r="A38" t="s">
        <v>18</v>
      </c>
      <c r="B38">
        <v>2022</v>
      </c>
      <c r="C38" t="str">
        <f t="shared" si="0"/>
        <v>Burundi2022</v>
      </c>
      <c r="D38" s="3">
        <v>44870</v>
      </c>
      <c r="E38">
        <v>11</v>
      </c>
      <c r="F38">
        <v>-3.3731</v>
      </c>
      <c r="G38">
        <v>29.918900000000001</v>
      </c>
      <c r="H38">
        <v>50470</v>
      </c>
      <c r="I38">
        <v>38</v>
      </c>
      <c r="J38">
        <v>0</v>
      </c>
      <c r="K38">
        <v>50432</v>
      </c>
      <c r="L38">
        <v>0.8</v>
      </c>
    </row>
    <row r="39" spans="1:12" x14ac:dyDescent="0.25">
      <c r="A39" t="s">
        <v>411</v>
      </c>
      <c r="B39">
        <v>2022</v>
      </c>
      <c r="C39" t="str">
        <f t="shared" si="0"/>
        <v>Cabo Verde2022</v>
      </c>
      <c r="D39" s="3">
        <v>44870</v>
      </c>
      <c r="E39">
        <v>11</v>
      </c>
      <c r="F39">
        <v>16.538799999999998</v>
      </c>
      <c r="G39">
        <v>-23.041799999999999</v>
      </c>
      <c r="H39">
        <v>62553</v>
      </c>
      <c r="I39">
        <v>410</v>
      </c>
      <c r="J39">
        <v>0</v>
      </c>
      <c r="K39">
        <v>62143</v>
      </c>
      <c r="L39">
        <v>6.6</v>
      </c>
    </row>
    <row r="40" spans="1:12" x14ac:dyDescent="0.25">
      <c r="A40" t="s">
        <v>350</v>
      </c>
      <c r="B40">
        <v>2022</v>
      </c>
      <c r="C40" t="str">
        <f t="shared" si="0"/>
        <v>Cambodia2022</v>
      </c>
      <c r="D40" s="3">
        <v>44870</v>
      </c>
      <c r="E40">
        <v>11</v>
      </c>
      <c r="F40">
        <v>11.55</v>
      </c>
      <c r="G40">
        <v>104.91670000000001</v>
      </c>
      <c r="H40">
        <v>137995</v>
      </c>
      <c r="I40">
        <v>3056</v>
      </c>
      <c r="J40">
        <v>0</v>
      </c>
      <c r="K40">
        <v>134939</v>
      </c>
      <c r="L40">
        <v>22.1</v>
      </c>
    </row>
    <row r="41" spans="1:12" x14ac:dyDescent="0.25">
      <c r="A41" t="s">
        <v>24</v>
      </c>
      <c r="B41">
        <v>2022</v>
      </c>
      <c r="C41" t="str">
        <f t="shared" si="0"/>
        <v>Cameroon2022</v>
      </c>
      <c r="D41" s="3">
        <v>44870</v>
      </c>
      <c r="E41">
        <v>11</v>
      </c>
      <c r="F41">
        <v>3.8479999999999999</v>
      </c>
      <c r="G41">
        <v>11.5021</v>
      </c>
      <c r="H41">
        <v>123629</v>
      </c>
      <c r="I41">
        <v>1960</v>
      </c>
      <c r="J41">
        <v>0</v>
      </c>
      <c r="K41">
        <v>121669</v>
      </c>
      <c r="L41">
        <v>15.9</v>
      </c>
    </row>
    <row r="42" spans="1:12" x14ac:dyDescent="0.25">
      <c r="A42" t="s">
        <v>120</v>
      </c>
      <c r="B42">
        <v>2022</v>
      </c>
      <c r="C42" t="str">
        <f t="shared" si="0"/>
        <v>Canada2022</v>
      </c>
      <c r="D42" s="3">
        <v>44870</v>
      </c>
      <c r="E42">
        <v>11</v>
      </c>
      <c r="F42">
        <v>53.933300000000003</v>
      </c>
      <c r="G42">
        <v>-116.5765</v>
      </c>
      <c r="H42">
        <v>614234</v>
      </c>
      <c r="I42">
        <v>5047</v>
      </c>
      <c r="J42">
        <v>0</v>
      </c>
      <c r="K42">
        <v>0</v>
      </c>
      <c r="L42">
        <v>8.1999999999999993</v>
      </c>
    </row>
    <row r="43" spans="1:12" x14ac:dyDescent="0.25">
      <c r="A43" t="s">
        <v>120</v>
      </c>
      <c r="B43">
        <v>2022</v>
      </c>
      <c r="C43" t="str">
        <f t="shared" si="0"/>
        <v>Canada2022</v>
      </c>
      <c r="D43" s="3">
        <v>44870</v>
      </c>
      <c r="E43">
        <v>11</v>
      </c>
      <c r="F43">
        <v>53.726700000000001</v>
      </c>
      <c r="G43">
        <v>-127.6476</v>
      </c>
      <c r="H43">
        <v>387936</v>
      </c>
      <c r="I43">
        <v>4525</v>
      </c>
      <c r="J43">
        <v>0</v>
      </c>
      <c r="K43">
        <v>0</v>
      </c>
      <c r="L43">
        <v>11.7</v>
      </c>
    </row>
    <row r="44" spans="1:12" x14ac:dyDescent="0.25">
      <c r="A44" t="s">
        <v>120</v>
      </c>
      <c r="B44">
        <v>2022</v>
      </c>
      <c r="C44" t="str">
        <f t="shared" si="0"/>
        <v>Canada2022</v>
      </c>
      <c r="D44" s="3">
        <v>44870</v>
      </c>
      <c r="E44">
        <v>11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  <c r="L44" t="s">
        <v>426</v>
      </c>
    </row>
    <row r="45" spans="1:12" x14ac:dyDescent="0.25">
      <c r="A45" t="s">
        <v>120</v>
      </c>
      <c r="B45">
        <v>2022</v>
      </c>
      <c r="C45" t="str">
        <f t="shared" si="0"/>
        <v>Canada2022</v>
      </c>
      <c r="D45" s="3">
        <v>44870</v>
      </c>
      <c r="E45">
        <v>11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x14ac:dyDescent="0.25">
      <c r="A46" t="s">
        <v>120</v>
      </c>
      <c r="B46">
        <v>2022</v>
      </c>
      <c r="C46" t="str">
        <f t="shared" si="0"/>
        <v>Canada2022</v>
      </c>
      <c r="D46" s="3">
        <v>44870</v>
      </c>
      <c r="E46">
        <v>11</v>
      </c>
      <c r="F46">
        <v>0</v>
      </c>
      <c r="G46">
        <v>0</v>
      </c>
      <c r="H46">
        <v>13</v>
      </c>
      <c r="I46">
        <v>1</v>
      </c>
      <c r="J46">
        <v>0</v>
      </c>
      <c r="K46">
        <v>0</v>
      </c>
      <c r="L46">
        <v>76.900000000000006</v>
      </c>
    </row>
    <row r="47" spans="1:12" x14ac:dyDescent="0.25">
      <c r="A47" t="s">
        <v>120</v>
      </c>
      <c r="B47">
        <v>2022</v>
      </c>
      <c r="C47" t="str">
        <f t="shared" si="0"/>
        <v>Canada2022</v>
      </c>
      <c r="D47" s="3">
        <v>44870</v>
      </c>
      <c r="E47">
        <v>11</v>
      </c>
      <c r="F47">
        <v>0</v>
      </c>
      <c r="G47">
        <v>0</v>
      </c>
      <c r="H47">
        <v>13</v>
      </c>
      <c r="I47">
        <v>0</v>
      </c>
      <c r="J47">
        <v>0</v>
      </c>
      <c r="K47">
        <v>0</v>
      </c>
      <c r="L47">
        <v>0</v>
      </c>
    </row>
    <row r="48" spans="1:12" x14ac:dyDescent="0.25">
      <c r="A48" t="s">
        <v>120</v>
      </c>
      <c r="B48">
        <v>2022</v>
      </c>
      <c r="C48" t="str">
        <f t="shared" si="0"/>
        <v>Canada2022</v>
      </c>
      <c r="D48" s="3">
        <v>44870</v>
      </c>
      <c r="E48">
        <v>11</v>
      </c>
      <c r="F48">
        <v>53.760899999999999</v>
      </c>
      <c r="G48">
        <v>-98.813900000000004</v>
      </c>
      <c r="H48">
        <v>151730</v>
      </c>
      <c r="I48">
        <v>2232</v>
      </c>
      <c r="J48">
        <v>0</v>
      </c>
      <c r="K48">
        <v>0</v>
      </c>
      <c r="L48">
        <v>14.7</v>
      </c>
    </row>
    <row r="49" spans="1:12" x14ac:dyDescent="0.25">
      <c r="A49" t="s">
        <v>120</v>
      </c>
      <c r="B49">
        <v>2022</v>
      </c>
      <c r="C49" t="str">
        <f t="shared" si="0"/>
        <v>Canada2022</v>
      </c>
      <c r="D49" s="3">
        <v>44870</v>
      </c>
      <c r="E49">
        <v>11</v>
      </c>
      <c r="F49">
        <v>46.565300000000001</v>
      </c>
      <c r="G49">
        <v>-66.4619</v>
      </c>
      <c r="H49">
        <v>80126</v>
      </c>
      <c r="I49">
        <v>585</v>
      </c>
      <c r="J49">
        <v>0</v>
      </c>
      <c r="K49">
        <v>0</v>
      </c>
      <c r="L49">
        <v>7.3</v>
      </c>
    </row>
    <row r="50" spans="1:12" x14ac:dyDescent="0.25">
      <c r="A50" t="s">
        <v>120</v>
      </c>
      <c r="B50">
        <v>2022</v>
      </c>
      <c r="C50" t="str">
        <f t="shared" si="0"/>
        <v>Canada2022</v>
      </c>
      <c r="D50" s="3">
        <v>44870</v>
      </c>
      <c r="E50">
        <v>11</v>
      </c>
      <c r="F50">
        <v>53.1355</v>
      </c>
      <c r="G50">
        <v>-57.660400000000003</v>
      </c>
      <c r="H50">
        <v>52552</v>
      </c>
      <c r="I50">
        <v>254</v>
      </c>
      <c r="J50">
        <v>0</v>
      </c>
      <c r="K50">
        <v>0</v>
      </c>
      <c r="L50">
        <v>4.8</v>
      </c>
    </row>
    <row r="51" spans="1:12" x14ac:dyDescent="0.25">
      <c r="A51" t="s">
        <v>120</v>
      </c>
      <c r="B51">
        <v>2022</v>
      </c>
      <c r="C51" t="str">
        <f t="shared" si="0"/>
        <v>Canada2022</v>
      </c>
      <c r="D51" s="3">
        <v>44870</v>
      </c>
      <c r="E51">
        <v>11</v>
      </c>
      <c r="F51">
        <v>64.825500000000005</v>
      </c>
      <c r="G51">
        <v>-124.84569999999999</v>
      </c>
      <c r="H51">
        <v>11511</v>
      </c>
      <c r="I51">
        <v>22</v>
      </c>
      <c r="J51">
        <v>0</v>
      </c>
      <c r="K51">
        <v>0</v>
      </c>
      <c r="L51">
        <v>1.9</v>
      </c>
    </row>
    <row r="52" spans="1:12" x14ac:dyDescent="0.25">
      <c r="A52" t="s">
        <v>120</v>
      </c>
      <c r="B52">
        <v>2022</v>
      </c>
      <c r="C52" t="str">
        <f t="shared" si="0"/>
        <v>Canada2022</v>
      </c>
      <c r="D52" s="3">
        <v>44870</v>
      </c>
      <c r="E52">
        <v>11</v>
      </c>
      <c r="F52">
        <v>44.682000000000002</v>
      </c>
      <c r="G52">
        <v>-63.744300000000003</v>
      </c>
      <c r="H52">
        <v>129705</v>
      </c>
      <c r="I52">
        <v>583</v>
      </c>
      <c r="J52">
        <v>0</v>
      </c>
      <c r="K52">
        <v>0</v>
      </c>
      <c r="L52">
        <v>4.5</v>
      </c>
    </row>
    <row r="53" spans="1:12" x14ac:dyDescent="0.25">
      <c r="A53" t="s">
        <v>120</v>
      </c>
      <c r="B53">
        <v>2022</v>
      </c>
      <c r="C53" t="str">
        <f t="shared" si="0"/>
        <v>Canada2022</v>
      </c>
      <c r="D53" s="3">
        <v>44870</v>
      </c>
      <c r="E53">
        <v>11</v>
      </c>
      <c r="F53">
        <v>70.299800000000005</v>
      </c>
      <c r="G53">
        <v>-83.107600000000005</v>
      </c>
      <c r="H53">
        <v>3531</v>
      </c>
      <c r="I53">
        <v>7</v>
      </c>
      <c r="J53">
        <v>0</v>
      </c>
      <c r="K53">
        <v>0</v>
      </c>
      <c r="L53">
        <v>2</v>
      </c>
    </row>
    <row r="54" spans="1:12" x14ac:dyDescent="0.25">
      <c r="A54" t="s">
        <v>120</v>
      </c>
      <c r="B54">
        <v>2022</v>
      </c>
      <c r="C54" t="str">
        <f t="shared" si="0"/>
        <v>Canada2022</v>
      </c>
      <c r="D54" s="3">
        <v>44870</v>
      </c>
      <c r="E54">
        <v>11</v>
      </c>
      <c r="F54">
        <v>51.253799999999998</v>
      </c>
      <c r="G54">
        <v>-85.3232</v>
      </c>
      <c r="H54">
        <v>1516369</v>
      </c>
      <c r="I54">
        <v>14887</v>
      </c>
      <c r="J54">
        <v>0</v>
      </c>
      <c r="K54">
        <v>0</v>
      </c>
      <c r="L54">
        <v>9.8000000000000007</v>
      </c>
    </row>
    <row r="55" spans="1:12" x14ac:dyDescent="0.25">
      <c r="A55" t="s">
        <v>120</v>
      </c>
      <c r="B55">
        <v>2022</v>
      </c>
      <c r="C55" t="str">
        <f t="shared" si="0"/>
        <v>Canada2022</v>
      </c>
      <c r="D55" s="3">
        <v>44870</v>
      </c>
      <c r="E55">
        <v>11</v>
      </c>
      <c r="F55">
        <v>46.5107</v>
      </c>
      <c r="G55">
        <v>-63.416800000000002</v>
      </c>
      <c r="H55">
        <v>53675</v>
      </c>
      <c r="I55">
        <v>66</v>
      </c>
      <c r="J55">
        <v>0</v>
      </c>
      <c r="K55">
        <v>0</v>
      </c>
      <c r="L55">
        <v>1.2</v>
      </c>
    </row>
    <row r="56" spans="1:12" x14ac:dyDescent="0.25">
      <c r="A56" t="s">
        <v>120</v>
      </c>
      <c r="B56">
        <v>2022</v>
      </c>
      <c r="C56" t="str">
        <f t="shared" si="0"/>
        <v>Canada2022</v>
      </c>
      <c r="D56" s="3">
        <v>44870</v>
      </c>
      <c r="E56">
        <v>11</v>
      </c>
      <c r="F56">
        <v>52.939900000000002</v>
      </c>
      <c r="G56">
        <v>-73.549099999999996</v>
      </c>
      <c r="H56">
        <v>1231520</v>
      </c>
      <c r="I56">
        <v>17086</v>
      </c>
      <c r="J56">
        <v>0</v>
      </c>
      <c r="K56">
        <v>0</v>
      </c>
      <c r="L56">
        <v>13.9</v>
      </c>
    </row>
    <row r="57" spans="1:12" x14ac:dyDescent="0.25">
      <c r="A57" t="s">
        <v>120</v>
      </c>
      <c r="B57">
        <v>2022</v>
      </c>
      <c r="C57" t="str">
        <f t="shared" si="0"/>
        <v>Canada2022</v>
      </c>
      <c r="D57" s="3">
        <v>44870</v>
      </c>
      <c r="E57">
        <v>11</v>
      </c>
      <c r="F57">
        <v>0</v>
      </c>
      <c r="G57">
        <v>0</v>
      </c>
      <c r="H57">
        <v>13</v>
      </c>
      <c r="I57">
        <v>0</v>
      </c>
      <c r="J57">
        <v>0</v>
      </c>
      <c r="K57">
        <v>0</v>
      </c>
      <c r="L57">
        <v>0</v>
      </c>
    </row>
    <row r="58" spans="1:12" x14ac:dyDescent="0.25">
      <c r="A58" t="s">
        <v>120</v>
      </c>
      <c r="B58">
        <v>2022</v>
      </c>
      <c r="C58" t="str">
        <f t="shared" si="0"/>
        <v>Canada2022</v>
      </c>
      <c r="D58" s="3">
        <v>44870</v>
      </c>
      <c r="E58">
        <v>11</v>
      </c>
      <c r="F58">
        <v>52.939900000000002</v>
      </c>
      <c r="G58">
        <v>-106.4509</v>
      </c>
      <c r="H58">
        <v>146888</v>
      </c>
      <c r="I58">
        <v>1604</v>
      </c>
      <c r="J58">
        <v>0</v>
      </c>
      <c r="K58">
        <v>0</v>
      </c>
      <c r="L58">
        <v>10.9</v>
      </c>
    </row>
    <row r="59" spans="1:12" x14ac:dyDescent="0.25">
      <c r="A59" t="s">
        <v>120</v>
      </c>
      <c r="B59">
        <v>2022</v>
      </c>
      <c r="C59" t="str">
        <f t="shared" si="0"/>
        <v>Canada2022</v>
      </c>
      <c r="D59" s="3">
        <v>44870</v>
      </c>
      <c r="E59">
        <v>11</v>
      </c>
      <c r="F59">
        <v>64.282300000000006</v>
      </c>
      <c r="G59">
        <v>-135</v>
      </c>
      <c r="H59">
        <v>4970</v>
      </c>
      <c r="I59">
        <v>32</v>
      </c>
      <c r="J59">
        <v>0</v>
      </c>
      <c r="K59">
        <v>0</v>
      </c>
      <c r="L59">
        <v>6.4</v>
      </c>
    </row>
    <row r="60" spans="1:12" x14ac:dyDescent="0.25">
      <c r="A60" t="s">
        <v>26</v>
      </c>
      <c r="B60">
        <v>2022</v>
      </c>
      <c r="C60" t="str">
        <f t="shared" si="0"/>
        <v>Central African Republic2022</v>
      </c>
      <c r="D60" s="3">
        <v>44870</v>
      </c>
      <c r="E60">
        <v>11</v>
      </c>
      <c r="F60">
        <v>6.6111000000000004</v>
      </c>
      <c r="G60">
        <v>20.939399999999999</v>
      </c>
      <c r="H60">
        <v>15260</v>
      </c>
      <c r="I60">
        <v>113</v>
      </c>
      <c r="J60">
        <v>0</v>
      </c>
      <c r="K60">
        <v>15147</v>
      </c>
      <c r="L60">
        <v>7.4</v>
      </c>
    </row>
    <row r="61" spans="1:12" x14ac:dyDescent="0.25">
      <c r="A61" t="s">
        <v>28</v>
      </c>
      <c r="B61">
        <v>2022</v>
      </c>
      <c r="C61" t="str">
        <f t="shared" si="0"/>
        <v>Chad2022</v>
      </c>
      <c r="D61" s="3">
        <v>44870</v>
      </c>
      <c r="E61">
        <v>11</v>
      </c>
      <c r="F61">
        <v>15.4542</v>
      </c>
      <c r="G61">
        <v>18.732199999999999</v>
      </c>
      <c r="H61">
        <v>7627</v>
      </c>
      <c r="I61">
        <v>194</v>
      </c>
      <c r="J61">
        <v>0</v>
      </c>
      <c r="K61">
        <v>7433</v>
      </c>
      <c r="L61">
        <v>25.4</v>
      </c>
    </row>
    <row r="62" spans="1:12" x14ac:dyDescent="0.25">
      <c r="A62" t="s">
        <v>122</v>
      </c>
      <c r="B62">
        <v>2022</v>
      </c>
      <c r="C62" t="str">
        <f t="shared" si="0"/>
        <v>Chile2022</v>
      </c>
      <c r="D62" s="3">
        <v>44870</v>
      </c>
      <c r="E62">
        <v>11</v>
      </c>
      <c r="F62">
        <v>-35.6751</v>
      </c>
      <c r="G62">
        <v>-71.543000000000006</v>
      </c>
      <c r="H62">
        <v>4786198</v>
      </c>
      <c r="I62">
        <v>61789</v>
      </c>
      <c r="J62">
        <v>0</v>
      </c>
      <c r="K62">
        <v>4724409</v>
      </c>
      <c r="L62">
        <v>12.9</v>
      </c>
    </row>
    <row r="63" spans="1:12" x14ac:dyDescent="0.25">
      <c r="A63" t="s">
        <v>352</v>
      </c>
      <c r="B63">
        <v>2022</v>
      </c>
      <c r="C63" t="str">
        <f t="shared" si="0"/>
        <v>China2022</v>
      </c>
      <c r="D63" s="3">
        <v>44870</v>
      </c>
      <c r="E63">
        <v>11</v>
      </c>
      <c r="F63">
        <v>31.825700000000001</v>
      </c>
      <c r="G63">
        <v>117.2264</v>
      </c>
      <c r="H63">
        <v>1539</v>
      </c>
      <c r="I63">
        <v>6</v>
      </c>
      <c r="J63">
        <v>0</v>
      </c>
      <c r="K63">
        <v>1533</v>
      </c>
      <c r="L63">
        <v>3.9</v>
      </c>
    </row>
    <row r="64" spans="1:12" x14ac:dyDescent="0.25">
      <c r="A64" t="s">
        <v>352</v>
      </c>
      <c r="B64">
        <v>2022</v>
      </c>
      <c r="C64" t="str">
        <f t="shared" si="0"/>
        <v>China2022</v>
      </c>
      <c r="D64" s="3">
        <v>44870</v>
      </c>
      <c r="E64">
        <v>11</v>
      </c>
      <c r="F64">
        <v>40.182400000000001</v>
      </c>
      <c r="G64">
        <v>116.41419999999999</v>
      </c>
      <c r="H64">
        <v>4951</v>
      </c>
      <c r="I64">
        <v>9</v>
      </c>
      <c r="J64">
        <v>0</v>
      </c>
      <c r="K64">
        <v>4942</v>
      </c>
      <c r="L64">
        <v>1.8</v>
      </c>
    </row>
    <row r="65" spans="1:12" x14ac:dyDescent="0.25">
      <c r="A65" t="s">
        <v>352</v>
      </c>
      <c r="B65">
        <v>2022</v>
      </c>
      <c r="C65" t="str">
        <f t="shared" si="0"/>
        <v>China2022</v>
      </c>
      <c r="D65" s="3">
        <v>44870</v>
      </c>
      <c r="E65">
        <v>11</v>
      </c>
      <c r="F65">
        <v>30.057200000000002</v>
      </c>
      <c r="G65">
        <v>107.874</v>
      </c>
      <c r="H65">
        <v>1509</v>
      </c>
      <c r="I65">
        <v>6</v>
      </c>
      <c r="J65">
        <v>0</v>
      </c>
      <c r="K65">
        <v>1503</v>
      </c>
      <c r="L65">
        <v>4</v>
      </c>
    </row>
    <row r="66" spans="1:12" x14ac:dyDescent="0.25">
      <c r="A66" t="s">
        <v>352</v>
      </c>
      <c r="B66">
        <v>2022</v>
      </c>
      <c r="C66" t="str">
        <f t="shared" si="0"/>
        <v>China2022</v>
      </c>
      <c r="D66" s="3">
        <v>44870</v>
      </c>
      <c r="E66">
        <v>11</v>
      </c>
      <c r="F66">
        <v>26.078900000000001</v>
      </c>
      <c r="G66">
        <v>117.98739999999999</v>
      </c>
      <c r="H66">
        <v>5295</v>
      </c>
      <c r="I66">
        <v>1</v>
      </c>
      <c r="J66">
        <v>0</v>
      </c>
      <c r="K66">
        <v>5294</v>
      </c>
      <c r="L66">
        <v>0.2</v>
      </c>
    </row>
    <row r="67" spans="1:12" x14ac:dyDescent="0.25">
      <c r="A67" t="s">
        <v>352</v>
      </c>
      <c r="B67">
        <v>2022</v>
      </c>
      <c r="C67" t="str">
        <f t="shared" ref="C67:C130" si="1">A67&amp;B67</f>
        <v>China2022</v>
      </c>
      <c r="D67" s="3">
        <v>44870</v>
      </c>
      <c r="E67">
        <v>11</v>
      </c>
      <c r="F67">
        <v>35.751800000000003</v>
      </c>
      <c r="G67">
        <v>104.2861</v>
      </c>
      <c r="H67">
        <v>1379</v>
      </c>
      <c r="I67">
        <v>2</v>
      </c>
      <c r="J67">
        <v>0</v>
      </c>
      <c r="K67">
        <v>1377</v>
      </c>
      <c r="L67">
        <v>1.5</v>
      </c>
    </row>
    <row r="68" spans="1:12" x14ac:dyDescent="0.25">
      <c r="A68" t="s">
        <v>352</v>
      </c>
      <c r="B68">
        <v>2022</v>
      </c>
      <c r="C68" t="str">
        <f t="shared" si="1"/>
        <v>China2022</v>
      </c>
      <c r="D68" s="3">
        <v>44870</v>
      </c>
      <c r="E68">
        <v>11</v>
      </c>
      <c r="F68">
        <v>23.341699999999999</v>
      </c>
      <c r="G68">
        <v>113.42440000000001</v>
      </c>
      <c r="H68">
        <v>13092</v>
      </c>
      <c r="I68">
        <v>8</v>
      </c>
      <c r="J68">
        <v>0</v>
      </c>
      <c r="K68">
        <v>13084</v>
      </c>
      <c r="L68">
        <v>0.6</v>
      </c>
    </row>
    <row r="69" spans="1:12" x14ac:dyDescent="0.25">
      <c r="A69" t="s">
        <v>352</v>
      </c>
      <c r="B69">
        <v>2022</v>
      </c>
      <c r="C69" t="str">
        <f t="shared" si="1"/>
        <v>China2022</v>
      </c>
      <c r="D69" s="3">
        <v>44870</v>
      </c>
      <c r="E69">
        <v>11</v>
      </c>
      <c r="F69">
        <v>23.829799999999999</v>
      </c>
      <c r="G69">
        <v>108.7881</v>
      </c>
      <c r="H69">
        <v>2348</v>
      </c>
      <c r="I69">
        <v>2</v>
      </c>
      <c r="J69">
        <v>0</v>
      </c>
      <c r="K69">
        <v>2346</v>
      </c>
      <c r="L69">
        <v>0.9</v>
      </c>
    </row>
    <row r="70" spans="1:12" x14ac:dyDescent="0.25">
      <c r="A70" t="s">
        <v>352</v>
      </c>
      <c r="B70">
        <v>2022</v>
      </c>
      <c r="C70" t="str">
        <f t="shared" si="1"/>
        <v>China2022</v>
      </c>
      <c r="D70" s="3">
        <v>44870</v>
      </c>
      <c r="E70">
        <v>11</v>
      </c>
      <c r="F70">
        <v>26.8154</v>
      </c>
      <c r="G70">
        <v>106.87479999999999</v>
      </c>
      <c r="H70">
        <v>955</v>
      </c>
      <c r="I70">
        <v>2</v>
      </c>
      <c r="J70">
        <v>0</v>
      </c>
      <c r="K70">
        <v>953</v>
      </c>
      <c r="L70">
        <v>2.1</v>
      </c>
    </row>
    <row r="71" spans="1:12" x14ac:dyDescent="0.25">
      <c r="A71" t="s">
        <v>352</v>
      </c>
      <c r="B71">
        <v>2022</v>
      </c>
      <c r="C71" t="str">
        <f t="shared" si="1"/>
        <v>China2022</v>
      </c>
      <c r="D71" s="3">
        <v>44870</v>
      </c>
      <c r="E71">
        <v>11</v>
      </c>
      <c r="F71">
        <v>19.195900000000002</v>
      </c>
      <c r="G71">
        <v>109.7453</v>
      </c>
      <c r="H71">
        <v>8979</v>
      </c>
      <c r="I71">
        <v>6</v>
      </c>
      <c r="J71">
        <v>0</v>
      </c>
      <c r="K71">
        <v>8973</v>
      </c>
      <c r="L71">
        <v>0.7</v>
      </c>
    </row>
    <row r="72" spans="1:12" x14ac:dyDescent="0.25">
      <c r="A72" t="s">
        <v>352</v>
      </c>
      <c r="B72">
        <v>2022</v>
      </c>
      <c r="C72" t="str">
        <f t="shared" si="1"/>
        <v>China2022</v>
      </c>
      <c r="D72" s="3">
        <v>44870</v>
      </c>
      <c r="E72">
        <v>11</v>
      </c>
      <c r="F72">
        <v>39.548999999999999</v>
      </c>
      <c r="G72">
        <v>116.1306</v>
      </c>
      <c r="H72">
        <v>2036</v>
      </c>
      <c r="I72">
        <v>7</v>
      </c>
      <c r="J72">
        <v>0</v>
      </c>
      <c r="K72">
        <v>0</v>
      </c>
      <c r="L72">
        <v>3.4</v>
      </c>
    </row>
    <row r="73" spans="1:12" x14ac:dyDescent="0.25">
      <c r="A73" t="s">
        <v>352</v>
      </c>
      <c r="B73">
        <v>2022</v>
      </c>
      <c r="C73" t="str">
        <f t="shared" si="1"/>
        <v>China2022</v>
      </c>
      <c r="D73" s="3">
        <v>44870</v>
      </c>
      <c r="E73">
        <v>11</v>
      </c>
      <c r="F73">
        <v>47.862000000000002</v>
      </c>
      <c r="G73">
        <v>127.7615</v>
      </c>
      <c r="H73">
        <v>3540</v>
      </c>
      <c r="I73">
        <v>13</v>
      </c>
      <c r="J73">
        <v>0</v>
      </c>
      <c r="K73">
        <v>3527</v>
      </c>
      <c r="L73">
        <v>3.7</v>
      </c>
    </row>
    <row r="74" spans="1:12" x14ac:dyDescent="0.25">
      <c r="A74" t="s">
        <v>352</v>
      </c>
      <c r="B74">
        <v>2022</v>
      </c>
      <c r="C74" t="str">
        <f t="shared" si="1"/>
        <v>China2022</v>
      </c>
      <c r="D74" s="3">
        <v>44870</v>
      </c>
      <c r="E74">
        <v>11</v>
      </c>
      <c r="F74">
        <v>37.895699999999998</v>
      </c>
      <c r="G74">
        <v>114.9042</v>
      </c>
      <c r="H74">
        <v>3683</v>
      </c>
      <c r="I74">
        <v>22</v>
      </c>
      <c r="J74">
        <v>0</v>
      </c>
      <c r="K74">
        <v>3661</v>
      </c>
      <c r="L74">
        <v>6</v>
      </c>
    </row>
    <row r="75" spans="1:12" x14ac:dyDescent="0.25">
      <c r="A75" t="s">
        <v>352</v>
      </c>
      <c r="B75">
        <v>2022</v>
      </c>
      <c r="C75" t="str">
        <f t="shared" si="1"/>
        <v>China2022</v>
      </c>
      <c r="D75" s="3">
        <v>44870</v>
      </c>
      <c r="E75">
        <v>11</v>
      </c>
      <c r="F75">
        <v>22.3</v>
      </c>
      <c r="G75">
        <v>114.2</v>
      </c>
      <c r="H75">
        <v>1942707</v>
      </c>
      <c r="I75">
        <v>10457</v>
      </c>
      <c r="J75">
        <v>0</v>
      </c>
      <c r="K75">
        <v>1932250</v>
      </c>
      <c r="L75">
        <v>5.4</v>
      </c>
    </row>
    <row r="76" spans="1:12" x14ac:dyDescent="0.25">
      <c r="A76" t="s">
        <v>352</v>
      </c>
      <c r="B76">
        <v>2022</v>
      </c>
      <c r="C76" t="str">
        <f t="shared" si="1"/>
        <v>China2022</v>
      </c>
      <c r="D76" s="3">
        <v>44870</v>
      </c>
      <c r="E76">
        <v>11</v>
      </c>
      <c r="F76">
        <v>30.9756</v>
      </c>
      <c r="G76">
        <v>112.27070000000001</v>
      </c>
      <c r="H76">
        <v>68441</v>
      </c>
      <c r="I76">
        <v>4512</v>
      </c>
      <c r="J76">
        <v>0</v>
      </c>
      <c r="K76">
        <v>63929</v>
      </c>
      <c r="L76">
        <v>65.900000000000006</v>
      </c>
    </row>
    <row r="77" spans="1:12" x14ac:dyDescent="0.25">
      <c r="A77" t="s">
        <v>352</v>
      </c>
      <c r="B77">
        <v>2022</v>
      </c>
      <c r="C77" t="str">
        <f t="shared" si="1"/>
        <v>China2022</v>
      </c>
      <c r="D77" s="3">
        <v>44870</v>
      </c>
      <c r="E77">
        <v>11</v>
      </c>
      <c r="F77">
        <v>27.610399999999998</v>
      </c>
      <c r="G77">
        <v>111.7088</v>
      </c>
      <c r="H77">
        <v>1769</v>
      </c>
      <c r="I77">
        <v>4</v>
      </c>
      <c r="J77">
        <v>0</v>
      </c>
      <c r="K77">
        <v>1765</v>
      </c>
      <c r="L77">
        <v>2.2999999999999998</v>
      </c>
    </row>
    <row r="78" spans="1:12" x14ac:dyDescent="0.25">
      <c r="A78" t="s">
        <v>352</v>
      </c>
      <c r="B78">
        <v>2022</v>
      </c>
      <c r="C78" t="str">
        <f t="shared" si="1"/>
        <v>China2022</v>
      </c>
      <c r="D78" s="3">
        <v>44870</v>
      </c>
      <c r="E78">
        <v>11</v>
      </c>
      <c r="F78">
        <v>44.093499999999999</v>
      </c>
      <c r="G78">
        <v>113.9448</v>
      </c>
      <c r="H78">
        <v>5124</v>
      </c>
      <c r="I78">
        <v>1</v>
      </c>
      <c r="J78">
        <v>0</v>
      </c>
      <c r="K78">
        <v>5123</v>
      </c>
      <c r="L78">
        <v>0.2</v>
      </c>
    </row>
    <row r="79" spans="1:12" x14ac:dyDescent="0.25">
      <c r="A79" t="s">
        <v>352</v>
      </c>
      <c r="B79">
        <v>2022</v>
      </c>
      <c r="C79" t="str">
        <f t="shared" si="1"/>
        <v>China2022</v>
      </c>
      <c r="D79" s="3">
        <v>44870</v>
      </c>
      <c r="E79">
        <v>11</v>
      </c>
      <c r="F79">
        <v>32.9711</v>
      </c>
      <c r="G79">
        <v>119.455</v>
      </c>
      <c r="H79">
        <v>2763</v>
      </c>
      <c r="I79">
        <v>0</v>
      </c>
      <c r="J79">
        <v>0</v>
      </c>
      <c r="K79">
        <v>2763</v>
      </c>
      <c r="L79">
        <v>0</v>
      </c>
    </row>
    <row r="80" spans="1:12" x14ac:dyDescent="0.25">
      <c r="A80" t="s">
        <v>352</v>
      </c>
      <c r="B80">
        <v>2022</v>
      </c>
      <c r="C80" t="str">
        <f t="shared" si="1"/>
        <v>China2022</v>
      </c>
      <c r="D80" s="3">
        <v>44870</v>
      </c>
      <c r="E80">
        <v>11</v>
      </c>
      <c r="F80">
        <v>27.614000000000001</v>
      </c>
      <c r="G80">
        <v>115.7221</v>
      </c>
      <c r="H80">
        <v>1496</v>
      </c>
      <c r="I80">
        <v>1</v>
      </c>
      <c r="J80">
        <v>0</v>
      </c>
      <c r="K80">
        <v>1495</v>
      </c>
      <c r="L80">
        <v>0.7</v>
      </c>
    </row>
    <row r="81" spans="1:12" x14ac:dyDescent="0.25">
      <c r="A81" t="s">
        <v>352</v>
      </c>
      <c r="B81">
        <v>2022</v>
      </c>
      <c r="C81" t="str">
        <f t="shared" si="1"/>
        <v>China2022</v>
      </c>
      <c r="D81" s="3">
        <v>44870</v>
      </c>
      <c r="E81">
        <v>11</v>
      </c>
      <c r="F81">
        <v>43.6661</v>
      </c>
      <c r="G81">
        <v>126.1923</v>
      </c>
      <c r="H81">
        <v>40329</v>
      </c>
      <c r="I81">
        <v>5</v>
      </c>
      <c r="J81">
        <v>0</v>
      </c>
      <c r="K81">
        <v>40324</v>
      </c>
      <c r="L81">
        <v>0.1</v>
      </c>
    </row>
    <row r="82" spans="1:12" x14ac:dyDescent="0.25">
      <c r="A82" t="s">
        <v>352</v>
      </c>
      <c r="B82">
        <v>2022</v>
      </c>
      <c r="C82" t="str">
        <f t="shared" si="1"/>
        <v>China2022</v>
      </c>
      <c r="D82" s="3">
        <v>44870</v>
      </c>
      <c r="E82">
        <v>11</v>
      </c>
      <c r="F82">
        <v>41.2956</v>
      </c>
      <c r="G82">
        <v>122.60850000000001</v>
      </c>
      <c r="H82">
        <v>2046</v>
      </c>
      <c r="I82">
        <v>2</v>
      </c>
      <c r="J82">
        <v>0</v>
      </c>
      <c r="K82">
        <v>2044</v>
      </c>
      <c r="L82">
        <v>1</v>
      </c>
    </row>
    <row r="83" spans="1:12" x14ac:dyDescent="0.25">
      <c r="A83" t="s">
        <v>352</v>
      </c>
      <c r="B83">
        <v>2022</v>
      </c>
      <c r="C83" t="str">
        <f t="shared" si="1"/>
        <v>China2022</v>
      </c>
      <c r="D83" s="3">
        <v>44870</v>
      </c>
      <c r="E83">
        <v>11</v>
      </c>
      <c r="F83">
        <v>22.166699999999999</v>
      </c>
      <c r="G83">
        <v>113.55</v>
      </c>
      <c r="H83">
        <v>795</v>
      </c>
      <c r="I83">
        <v>6</v>
      </c>
      <c r="J83">
        <v>0</v>
      </c>
      <c r="K83">
        <v>789</v>
      </c>
      <c r="L83">
        <v>7.5</v>
      </c>
    </row>
    <row r="84" spans="1:12" x14ac:dyDescent="0.25">
      <c r="A84" t="s">
        <v>352</v>
      </c>
      <c r="B84">
        <v>2022</v>
      </c>
      <c r="C84" t="str">
        <f t="shared" si="1"/>
        <v>China2022</v>
      </c>
      <c r="D84" s="3">
        <v>44870</v>
      </c>
      <c r="E84">
        <v>11</v>
      </c>
      <c r="F84">
        <v>37.269199999999998</v>
      </c>
      <c r="G84">
        <v>106.16549999999999</v>
      </c>
      <c r="H84">
        <v>223</v>
      </c>
      <c r="I84">
        <v>0</v>
      </c>
      <c r="J84">
        <v>0</v>
      </c>
      <c r="K84">
        <v>223</v>
      </c>
      <c r="L84">
        <v>0</v>
      </c>
    </row>
    <row r="85" spans="1:12" x14ac:dyDescent="0.25">
      <c r="A85" t="s">
        <v>352</v>
      </c>
      <c r="B85">
        <v>2022</v>
      </c>
      <c r="C85" t="str">
        <f t="shared" si="1"/>
        <v>China2022</v>
      </c>
      <c r="D85" s="3">
        <v>44870</v>
      </c>
      <c r="E85">
        <v>11</v>
      </c>
      <c r="F85">
        <v>35.745199999999997</v>
      </c>
      <c r="G85">
        <v>95.995599999999996</v>
      </c>
      <c r="H85">
        <v>276</v>
      </c>
      <c r="I85">
        <v>0</v>
      </c>
      <c r="J85">
        <v>0</v>
      </c>
      <c r="K85">
        <v>276</v>
      </c>
      <c r="L85">
        <v>0</v>
      </c>
    </row>
    <row r="86" spans="1:12" x14ac:dyDescent="0.25">
      <c r="A86" t="s">
        <v>352</v>
      </c>
      <c r="B86">
        <v>2022</v>
      </c>
      <c r="C86" t="str">
        <f t="shared" si="1"/>
        <v>China2022</v>
      </c>
      <c r="D86" s="3">
        <v>44870</v>
      </c>
      <c r="E86">
        <v>11</v>
      </c>
      <c r="F86">
        <v>35.191699999999997</v>
      </c>
      <c r="G86">
        <v>108.87009999999999</v>
      </c>
      <c r="H86">
        <v>4171</v>
      </c>
      <c r="I86">
        <v>3</v>
      </c>
      <c r="J86">
        <v>0</v>
      </c>
      <c r="K86">
        <v>4168</v>
      </c>
      <c r="L86">
        <v>0.7</v>
      </c>
    </row>
    <row r="87" spans="1:12" x14ac:dyDescent="0.25">
      <c r="A87" t="s">
        <v>352</v>
      </c>
      <c r="B87">
        <v>2022</v>
      </c>
      <c r="C87" t="str">
        <f t="shared" si="1"/>
        <v>China2022</v>
      </c>
      <c r="D87" s="3">
        <v>44870</v>
      </c>
      <c r="E87">
        <v>11</v>
      </c>
      <c r="F87">
        <v>36.342700000000001</v>
      </c>
      <c r="G87">
        <v>118.1498</v>
      </c>
      <c r="H87">
        <v>3223</v>
      </c>
      <c r="I87">
        <v>7</v>
      </c>
      <c r="J87">
        <v>0</v>
      </c>
      <c r="K87">
        <v>3216</v>
      </c>
      <c r="L87">
        <v>2.2000000000000002</v>
      </c>
    </row>
    <row r="88" spans="1:12" x14ac:dyDescent="0.25">
      <c r="A88" t="s">
        <v>352</v>
      </c>
      <c r="B88">
        <v>2022</v>
      </c>
      <c r="C88" t="str">
        <f t="shared" si="1"/>
        <v>China2022</v>
      </c>
      <c r="D88" s="3">
        <v>44870</v>
      </c>
      <c r="E88">
        <v>11</v>
      </c>
      <c r="F88">
        <v>31.202000000000002</v>
      </c>
      <c r="G88">
        <v>121.4491</v>
      </c>
      <c r="H88">
        <v>64315</v>
      </c>
      <c r="I88">
        <v>595</v>
      </c>
      <c r="J88">
        <v>0</v>
      </c>
      <c r="K88">
        <v>63720</v>
      </c>
      <c r="L88">
        <v>9.3000000000000007</v>
      </c>
    </row>
    <row r="89" spans="1:12" x14ac:dyDescent="0.25">
      <c r="A89" t="s">
        <v>352</v>
      </c>
      <c r="B89">
        <v>2022</v>
      </c>
      <c r="C89" t="str">
        <f t="shared" si="1"/>
        <v>China2022</v>
      </c>
      <c r="D89" s="3">
        <v>44870</v>
      </c>
      <c r="E89">
        <v>11</v>
      </c>
      <c r="F89">
        <v>37.5777</v>
      </c>
      <c r="G89">
        <v>112.29219999999999</v>
      </c>
      <c r="H89">
        <v>1516</v>
      </c>
      <c r="I89">
        <v>0</v>
      </c>
      <c r="J89">
        <v>0</v>
      </c>
      <c r="K89">
        <v>1516</v>
      </c>
      <c r="L89">
        <v>0</v>
      </c>
    </row>
    <row r="90" spans="1:12" x14ac:dyDescent="0.25">
      <c r="A90" t="s">
        <v>352</v>
      </c>
      <c r="B90">
        <v>2022</v>
      </c>
      <c r="C90" t="str">
        <f t="shared" si="1"/>
        <v>China2022</v>
      </c>
      <c r="D90" s="3">
        <v>44870</v>
      </c>
      <c r="E90">
        <v>11</v>
      </c>
      <c r="F90">
        <v>30.617100000000001</v>
      </c>
      <c r="G90">
        <v>102.7103</v>
      </c>
      <c r="H90">
        <v>6370</v>
      </c>
      <c r="I90">
        <v>3</v>
      </c>
      <c r="J90">
        <v>0</v>
      </c>
      <c r="K90">
        <v>6367</v>
      </c>
      <c r="L90">
        <v>0.5</v>
      </c>
    </row>
    <row r="91" spans="1:12" x14ac:dyDescent="0.25">
      <c r="A91" t="s">
        <v>352</v>
      </c>
      <c r="B91">
        <v>2022</v>
      </c>
      <c r="C91" t="str">
        <f t="shared" si="1"/>
        <v>China2022</v>
      </c>
      <c r="D91" s="3">
        <v>44870</v>
      </c>
      <c r="E91">
        <v>11</v>
      </c>
      <c r="F91">
        <v>39.305399999999999</v>
      </c>
      <c r="G91">
        <v>117.32299999999999</v>
      </c>
      <c r="H91">
        <v>2492</v>
      </c>
      <c r="I91">
        <v>3</v>
      </c>
      <c r="J91">
        <v>0</v>
      </c>
      <c r="K91">
        <v>2489</v>
      </c>
      <c r="L91">
        <v>1.2</v>
      </c>
    </row>
    <row r="92" spans="1:12" x14ac:dyDescent="0.25">
      <c r="A92" t="s">
        <v>352</v>
      </c>
      <c r="B92">
        <v>2022</v>
      </c>
      <c r="C92" t="str">
        <f t="shared" si="1"/>
        <v>China2022</v>
      </c>
      <c r="D92" s="3">
        <v>44870</v>
      </c>
      <c r="E92">
        <v>11</v>
      </c>
      <c r="F92">
        <v>31.692699999999999</v>
      </c>
      <c r="G92">
        <v>88.092399999999998</v>
      </c>
      <c r="H92">
        <v>1461</v>
      </c>
      <c r="I92">
        <v>0</v>
      </c>
      <c r="J92">
        <v>0</v>
      </c>
      <c r="K92">
        <v>1461</v>
      </c>
      <c r="L92">
        <v>0</v>
      </c>
    </row>
    <row r="93" spans="1:12" x14ac:dyDescent="0.25">
      <c r="A93" t="s">
        <v>352</v>
      </c>
      <c r="B93">
        <v>2022</v>
      </c>
      <c r="C93" t="str">
        <f t="shared" si="1"/>
        <v>China2022</v>
      </c>
      <c r="D93" s="3">
        <v>44870</v>
      </c>
      <c r="E93">
        <v>11</v>
      </c>
      <c r="F93">
        <v>0</v>
      </c>
      <c r="G93">
        <v>0</v>
      </c>
      <c r="H93">
        <v>790260</v>
      </c>
      <c r="I93">
        <v>0</v>
      </c>
      <c r="J93">
        <v>0</v>
      </c>
      <c r="K93">
        <v>790260</v>
      </c>
      <c r="L93">
        <v>0</v>
      </c>
    </row>
    <row r="94" spans="1:12" x14ac:dyDescent="0.25">
      <c r="A94" t="s">
        <v>352</v>
      </c>
      <c r="B94">
        <v>2022</v>
      </c>
      <c r="C94" t="str">
        <f t="shared" si="1"/>
        <v>China2022</v>
      </c>
      <c r="D94" s="3">
        <v>44870</v>
      </c>
      <c r="E94">
        <v>11</v>
      </c>
      <c r="F94">
        <v>41.112900000000003</v>
      </c>
      <c r="G94">
        <v>85.240099999999998</v>
      </c>
      <c r="H94">
        <v>1933</v>
      </c>
      <c r="I94">
        <v>3</v>
      </c>
      <c r="J94">
        <v>0</v>
      </c>
      <c r="K94">
        <v>1930</v>
      </c>
      <c r="L94">
        <v>1.6</v>
      </c>
    </row>
    <row r="95" spans="1:12" x14ac:dyDescent="0.25">
      <c r="A95" t="s">
        <v>352</v>
      </c>
      <c r="B95">
        <v>2022</v>
      </c>
      <c r="C95" t="str">
        <f t="shared" si="1"/>
        <v>China2022</v>
      </c>
      <c r="D95" s="3">
        <v>44870</v>
      </c>
      <c r="E95">
        <v>11</v>
      </c>
      <c r="F95">
        <v>24.974</v>
      </c>
      <c r="G95">
        <v>101.48699999999999</v>
      </c>
      <c r="H95">
        <v>2714</v>
      </c>
      <c r="I95">
        <v>2</v>
      </c>
      <c r="J95">
        <v>0</v>
      </c>
      <c r="K95">
        <v>2712</v>
      </c>
      <c r="L95">
        <v>0.7</v>
      </c>
    </row>
    <row r="96" spans="1:12" x14ac:dyDescent="0.25">
      <c r="A96" t="s">
        <v>352</v>
      </c>
      <c r="B96">
        <v>2022</v>
      </c>
      <c r="C96" t="str">
        <f t="shared" si="1"/>
        <v>China2022</v>
      </c>
      <c r="D96" s="3">
        <v>44870</v>
      </c>
      <c r="E96">
        <v>11</v>
      </c>
      <c r="F96">
        <v>29.183199999999999</v>
      </c>
      <c r="G96">
        <v>120.0934</v>
      </c>
      <c r="H96">
        <v>3576</v>
      </c>
      <c r="I96">
        <v>1</v>
      </c>
      <c r="J96">
        <v>0</v>
      </c>
      <c r="K96">
        <v>3575</v>
      </c>
      <c r="L96">
        <v>0.3</v>
      </c>
    </row>
    <row r="97" spans="1:12" x14ac:dyDescent="0.25">
      <c r="A97" t="s">
        <v>124</v>
      </c>
      <c r="B97">
        <v>2022</v>
      </c>
      <c r="C97" t="str">
        <f t="shared" si="1"/>
        <v>Colombia2022</v>
      </c>
      <c r="D97" s="3">
        <v>44870</v>
      </c>
      <c r="E97">
        <v>11</v>
      </c>
      <c r="F97">
        <v>4.5709</v>
      </c>
      <c r="G97">
        <v>-74.297300000000007</v>
      </c>
      <c r="H97">
        <v>6310332</v>
      </c>
      <c r="I97">
        <v>141850</v>
      </c>
      <c r="J97">
        <v>0</v>
      </c>
      <c r="K97">
        <v>6168482</v>
      </c>
      <c r="L97">
        <v>22.5</v>
      </c>
    </row>
    <row r="98" spans="1:12" x14ac:dyDescent="0.25">
      <c r="A98" t="s">
        <v>30</v>
      </c>
      <c r="B98">
        <v>2022</v>
      </c>
      <c r="C98" t="str">
        <f t="shared" si="1"/>
        <v>Comoros2022</v>
      </c>
      <c r="D98" s="3">
        <v>44870</v>
      </c>
      <c r="E98">
        <v>11</v>
      </c>
      <c r="F98">
        <v>-11.6455</v>
      </c>
      <c r="G98">
        <v>43.333300000000001</v>
      </c>
      <c r="H98">
        <v>8762</v>
      </c>
      <c r="I98">
        <v>161</v>
      </c>
      <c r="J98">
        <v>0</v>
      </c>
      <c r="K98">
        <v>8601</v>
      </c>
      <c r="L98">
        <v>18.399999999999999</v>
      </c>
    </row>
    <row r="99" spans="1:12" x14ac:dyDescent="0.25">
      <c r="A99" t="s">
        <v>427</v>
      </c>
      <c r="B99">
        <v>2022</v>
      </c>
      <c r="C99" t="str">
        <f t="shared" si="1"/>
        <v>Congo (Brazzaville)2022</v>
      </c>
      <c r="D99" s="3">
        <v>44870</v>
      </c>
      <c r="E99">
        <v>11</v>
      </c>
      <c r="F99">
        <v>-0.22800000000000001</v>
      </c>
      <c r="G99">
        <v>15.8277</v>
      </c>
      <c r="H99">
        <v>24837</v>
      </c>
      <c r="I99">
        <v>386</v>
      </c>
      <c r="J99">
        <v>0</v>
      </c>
      <c r="K99">
        <v>24451</v>
      </c>
      <c r="L99">
        <v>15.5</v>
      </c>
    </row>
    <row r="100" spans="1:12" x14ac:dyDescent="0.25">
      <c r="A100" t="s">
        <v>428</v>
      </c>
      <c r="B100">
        <v>2022</v>
      </c>
      <c r="C100" t="str">
        <f t="shared" si="1"/>
        <v>Congo (Kinshasa)2022</v>
      </c>
      <c r="D100" s="3">
        <v>44870</v>
      </c>
      <c r="E100">
        <v>11</v>
      </c>
      <c r="F100">
        <v>-4.0382999999999996</v>
      </c>
      <c r="G100">
        <v>21.758700000000001</v>
      </c>
      <c r="H100">
        <v>93219</v>
      </c>
      <c r="I100">
        <v>1445</v>
      </c>
      <c r="J100">
        <v>0</v>
      </c>
      <c r="K100">
        <v>91774</v>
      </c>
      <c r="L100">
        <v>15.5</v>
      </c>
    </row>
    <row r="101" spans="1:12" x14ac:dyDescent="0.25">
      <c r="A101" t="s">
        <v>126</v>
      </c>
      <c r="B101">
        <v>2022</v>
      </c>
      <c r="C101" t="str">
        <f t="shared" si="1"/>
        <v>Costa Rica2022</v>
      </c>
      <c r="D101" s="3">
        <v>44870</v>
      </c>
      <c r="E101">
        <v>11</v>
      </c>
      <c r="F101">
        <v>9.7489000000000008</v>
      </c>
      <c r="G101">
        <v>-83.753399999999999</v>
      </c>
      <c r="H101">
        <v>1138416</v>
      </c>
      <c r="I101">
        <v>9009</v>
      </c>
      <c r="J101">
        <v>0</v>
      </c>
      <c r="K101">
        <v>1129407</v>
      </c>
      <c r="L101">
        <v>7.9</v>
      </c>
    </row>
    <row r="102" spans="1:12" x14ac:dyDescent="0.25">
      <c r="A102" t="s">
        <v>429</v>
      </c>
      <c r="B102">
        <v>2022</v>
      </c>
      <c r="C102" t="str">
        <f t="shared" si="1"/>
        <v>Cote d'Ivoire2022</v>
      </c>
      <c r="D102" s="3">
        <v>44870</v>
      </c>
      <c r="E102">
        <v>11</v>
      </c>
      <c r="F102">
        <v>7.54</v>
      </c>
      <c r="G102">
        <v>-5.5471000000000004</v>
      </c>
      <c r="H102">
        <v>87830</v>
      </c>
      <c r="I102">
        <v>829</v>
      </c>
      <c r="J102">
        <v>0</v>
      </c>
      <c r="K102">
        <v>87001</v>
      </c>
      <c r="L102">
        <v>9.4</v>
      </c>
    </row>
    <row r="103" spans="1:12" x14ac:dyDescent="0.25">
      <c r="A103" t="s">
        <v>236</v>
      </c>
      <c r="B103">
        <v>2022</v>
      </c>
      <c r="C103" t="str">
        <f t="shared" si="1"/>
        <v>Croatia2022</v>
      </c>
      <c r="D103" s="3">
        <v>44870</v>
      </c>
      <c r="E103">
        <v>11</v>
      </c>
      <c r="F103">
        <v>45.1</v>
      </c>
      <c r="G103">
        <v>15.2</v>
      </c>
      <c r="H103">
        <v>1248450</v>
      </c>
      <c r="I103">
        <v>17185</v>
      </c>
      <c r="J103">
        <v>0</v>
      </c>
      <c r="K103">
        <v>1231265</v>
      </c>
      <c r="L103">
        <v>13.8</v>
      </c>
    </row>
    <row r="104" spans="1:12" x14ac:dyDescent="0.25">
      <c r="A104" t="s">
        <v>128</v>
      </c>
      <c r="B104">
        <v>2022</v>
      </c>
      <c r="C104" t="str">
        <f t="shared" si="1"/>
        <v>Cuba2022</v>
      </c>
      <c r="D104" s="3">
        <v>44870</v>
      </c>
      <c r="E104">
        <v>11</v>
      </c>
      <c r="F104">
        <v>21.521757000000001</v>
      </c>
      <c r="G104">
        <v>-77.781166999999996</v>
      </c>
      <c r="H104">
        <v>1111292</v>
      </c>
      <c r="I104">
        <v>8530</v>
      </c>
      <c r="J104">
        <v>0</v>
      </c>
      <c r="K104">
        <v>1102762</v>
      </c>
      <c r="L104">
        <v>7.7</v>
      </c>
    </row>
    <row r="105" spans="1:12" x14ac:dyDescent="0.25">
      <c r="A105" t="s">
        <v>238</v>
      </c>
      <c r="B105">
        <v>2022</v>
      </c>
      <c r="C105" t="str">
        <f t="shared" si="1"/>
        <v>Cyprus2022</v>
      </c>
      <c r="D105" s="3">
        <v>44870</v>
      </c>
      <c r="E105">
        <v>11</v>
      </c>
      <c r="F105">
        <v>35.126399999999997</v>
      </c>
      <c r="G105">
        <v>33.429900000000004</v>
      </c>
      <c r="H105">
        <v>602662</v>
      </c>
      <c r="I105">
        <v>1200</v>
      </c>
      <c r="J105">
        <v>0</v>
      </c>
      <c r="K105">
        <v>601462</v>
      </c>
      <c r="L105">
        <v>2</v>
      </c>
    </row>
    <row r="106" spans="1:12" x14ac:dyDescent="0.25">
      <c r="A106" t="s">
        <v>405</v>
      </c>
      <c r="B106">
        <v>2022</v>
      </c>
      <c r="C106" t="str">
        <f t="shared" si="1"/>
        <v>Czechia2022</v>
      </c>
      <c r="D106" s="3">
        <v>44870</v>
      </c>
      <c r="E106">
        <v>11</v>
      </c>
      <c r="F106">
        <v>49.817500000000003</v>
      </c>
      <c r="G106">
        <v>15.473000000000001</v>
      </c>
      <c r="H106">
        <v>4161566</v>
      </c>
      <c r="I106">
        <v>41648</v>
      </c>
      <c r="J106">
        <v>0</v>
      </c>
      <c r="K106">
        <v>4119918</v>
      </c>
      <c r="L106">
        <v>10</v>
      </c>
    </row>
    <row r="107" spans="1:12" x14ac:dyDescent="0.25">
      <c r="A107" t="s">
        <v>242</v>
      </c>
      <c r="B107">
        <v>2022</v>
      </c>
      <c r="C107" t="str">
        <f t="shared" si="1"/>
        <v>Denmark2022</v>
      </c>
      <c r="D107" s="3">
        <v>44870</v>
      </c>
      <c r="E107">
        <v>11</v>
      </c>
      <c r="F107">
        <v>56.2639</v>
      </c>
      <c r="G107">
        <v>9.5017999999999994</v>
      </c>
      <c r="H107">
        <v>3337464</v>
      </c>
      <c r="I107">
        <v>7387</v>
      </c>
      <c r="J107">
        <v>0</v>
      </c>
      <c r="K107">
        <v>3330077</v>
      </c>
      <c r="L107">
        <v>2.2000000000000002</v>
      </c>
    </row>
    <row r="108" spans="1:12" x14ac:dyDescent="0.25">
      <c r="A108" t="s">
        <v>242</v>
      </c>
      <c r="B108">
        <v>2022</v>
      </c>
      <c r="C108" t="str">
        <f t="shared" si="1"/>
        <v>Denmark2022</v>
      </c>
      <c r="D108" s="3">
        <v>44870</v>
      </c>
      <c r="E108">
        <v>11</v>
      </c>
      <c r="F108">
        <v>61.892600000000002</v>
      </c>
      <c r="G108">
        <v>-6.9118000000000004</v>
      </c>
      <c r="H108">
        <v>34658</v>
      </c>
      <c r="I108">
        <v>28</v>
      </c>
      <c r="J108">
        <v>0</v>
      </c>
      <c r="K108">
        <v>34630</v>
      </c>
      <c r="L108">
        <v>0.8</v>
      </c>
    </row>
    <row r="109" spans="1:12" x14ac:dyDescent="0.25">
      <c r="A109" t="s">
        <v>242</v>
      </c>
      <c r="B109">
        <v>2022</v>
      </c>
      <c r="C109" t="str">
        <f t="shared" si="1"/>
        <v>Denmark2022</v>
      </c>
      <c r="D109" s="3">
        <v>44870</v>
      </c>
      <c r="E109">
        <v>11</v>
      </c>
      <c r="F109">
        <v>71.706900000000005</v>
      </c>
      <c r="G109">
        <v>-42.604300000000002</v>
      </c>
      <c r="H109">
        <v>11971</v>
      </c>
      <c r="I109">
        <v>21</v>
      </c>
      <c r="J109">
        <v>0</v>
      </c>
      <c r="K109">
        <v>11950</v>
      </c>
      <c r="L109">
        <v>1.8</v>
      </c>
    </row>
    <row r="110" spans="1:12" x14ac:dyDescent="0.25">
      <c r="A110" t="s">
        <v>430</v>
      </c>
      <c r="B110">
        <v>2022</v>
      </c>
      <c r="C110" t="str">
        <f t="shared" si="1"/>
        <v>Diamond Princess2022</v>
      </c>
      <c r="D110" s="3">
        <v>44870</v>
      </c>
      <c r="E110">
        <v>11</v>
      </c>
      <c r="F110">
        <v>0</v>
      </c>
      <c r="G110">
        <v>0</v>
      </c>
      <c r="H110">
        <v>712</v>
      </c>
      <c r="I110">
        <v>13</v>
      </c>
      <c r="J110">
        <v>0</v>
      </c>
      <c r="K110">
        <v>699</v>
      </c>
      <c r="L110">
        <v>18.3</v>
      </c>
    </row>
    <row r="111" spans="1:12" x14ac:dyDescent="0.25">
      <c r="A111" t="s">
        <v>181</v>
      </c>
      <c r="B111">
        <v>2022</v>
      </c>
      <c r="C111" t="str">
        <f t="shared" si="1"/>
        <v>Djibouti2022</v>
      </c>
      <c r="D111" s="3">
        <v>44870</v>
      </c>
      <c r="E111">
        <v>11</v>
      </c>
      <c r="F111">
        <v>11.825100000000001</v>
      </c>
      <c r="G111">
        <v>42.590299999999999</v>
      </c>
      <c r="H111">
        <v>15690</v>
      </c>
      <c r="I111">
        <v>189</v>
      </c>
      <c r="J111">
        <v>0</v>
      </c>
      <c r="K111">
        <v>15501</v>
      </c>
      <c r="L111">
        <v>12</v>
      </c>
    </row>
    <row r="112" spans="1:12" x14ac:dyDescent="0.25">
      <c r="A112" t="s">
        <v>130</v>
      </c>
      <c r="B112">
        <v>2022</v>
      </c>
      <c r="C112" t="str">
        <f t="shared" si="1"/>
        <v>Dominica2022</v>
      </c>
      <c r="D112" s="3">
        <v>44870</v>
      </c>
      <c r="E112">
        <v>11</v>
      </c>
      <c r="F112">
        <v>15.414999999999999</v>
      </c>
      <c r="G112">
        <v>-61.371000000000002</v>
      </c>
      <c r="H112">
        <v>15760</v>
      </c>
      <c r="I112">
        <v>74</v>
      </c>
      <c r="J112">
        <v>0</v>
      </c>
      <c r="K112">
        <v>15686</v>
      </c>
      <c r="L112">
        <v>4.7</v>
      </c>
    </row>
    <row r="113" spans="1:12" x14ac:dyDescent="0.25">
      <c r="A113" t="s">
        <v>132</v>
      </c>
      <c r="B113">
        <v>2022</v>
      </c>
      <c r="C113" t="str">
        <f t="shared" si="1"/>
        <v>Dominican Republic2022</v>
      </c>
      <c r="D113" s="3">
        <v>44870</v>
      </c>
      <c r="E113">
        <v>11</v>
      </c>
      <c r="F113">
        <v>18.735700000000001</v>
      </c>
      <c r="G113">
        <v>-70.162700000000001</v>
      </c>
      <c r="H113">
        <v>647425</v>
      </c>
      <c r="I113">
        <v>4384</v>
      </c>
      <c r="J113">
        <v>0</v>
      </c>
      <c r="K113">
        <v>643041</v>
      </c>
      <c r="L113">
        <v>6.8</v>
      </c>
    </row>
    <row r="114" spans="1:12" x14ac:dyDescent="0.25">
      <c r="A114" t="s">
        <v>134</v>
      </c>
      <c r="B114">
        <v>2022</v>
      </c>
      <c r="C114" t="str">
        <f t="shared" si="1"/>
        <v>Ecuador2022</v>
      </c>
      <c r="D114" s="3">
        <v>44870</v>
      </c>
      <c r="E114">
        <v>11</v>
      </c>
      <c r="F114">
        <v>-1.8311999999999999</v>
      </c>
      <c r="G114">
        <v>-78.183400000000006</v>
      </c>
      <c r="H114">
        <v>1009044</v>
      </c>
      <c r="I114">
        <v>35934</v>
      </c>
      <c r="J114">
        <v>0</v>
      </c>
      <c r="K114">
        <v>973110</v>
      </c>
      <c r="L114">
        <v>35.6</v>
      </c>
    </row>
    <row r="115" spans="1:12" x14ac:dyDescent="0.25">
      <c r="A115" t="s">
        <v>183</v>
      </c>
      <c r="B115">
        <v>2022</v>
      </c>
      <c r="C115" t="str">
        <f t="shared" si="1"/>
        <v>Egypt2022</v>
      </c>
      <c r="D115" s="3">
        <v>44870</v>
      </c>
      <c r="E115">
        <v>11</v>
      </c>
      <c r="F115">
        <v>26.820553</v>
      </c>
      <c r="G115">
        <v>30.802498</v>
      </c>
      <c r="H115">
        <v>515645</v>
      </c>
      <c r="I115">
        <v>24798</v>
      </c>
      <c r="J115">
        <v>0</v>
      </c>
      <c r="K115">
        <v>490847</v>
      </c>
      <c r="L115">
        <v>48.1</v>
      </c>
    </row>
    <row r="116" spans="1:12" x14ac:dyDescent="0.25">
      <c r="A116" t="s">
        <v>136</v>
      </c>
      <c r="B116">
        <v>2022</v>
      </c>
      <c r="C116" t="str">
        <f t="shared" si="1"/>
        <v>El Salvador2022</v>
      </c>
      <c r="D116" s="3">
        <v>44870</v>
      </c>
      <c r="E116">
        <v>11</v>
      </c>
      <c r="F116">
        <v>13.7942</v>
      </c>
      <c r="G116">
        <v>-88.896500000000003</v>
      </c>
      <c r="H116">
        <v>201785</v>
      </c>
      <c r="I116">
        <v>4230</v>
      </c>
      <c r="J116">
        <v>0</v>
      </c>
      <c r="K116">
        <v>197555</v>
      </c>
      <c r="L116">
        <v>21</v>
      </c>
    </row>
    <row r="117" spans="1:12" x14ac:dyDescent="0.25">
      <c r="A117" t="s">
        <v>38</v>
      </c>
      <c r="B117">
        <v>2022</v>
      </c>
      <c r="C117" t="str">
        <f t="shared" si="1"/>
        <v>Equatorial Guinea2022</v>
      </c>
      <c r="D117" s="3">
        <v>44870</v>
      </c>
      <c r="E117">
        <v>11</v>
      </c>
      <c r="F117">
        <v>1.6508</v>
      </c>
      <c r="G117">
        <v>10.267899999999999</v>
      </c>
      <c r="H117">
        <v>17174</v>
      </c>
      <c r="I117">
        <v>183</v>
      </c>
      <c r="J117">
        <v>0</v>
      </c>
      <c r="K117">
        <v>16991</v>
      </c>
      <c r="L117">
        <v>10.7</v>
      </c>
    </row>
    <row r="118" spans="1:12" x14ac:dyDescent="0.25">
      <c r="A118" t="s">
        <v>40</v>
      </c>
      <c r="B118">
        <v>2022</v>
      </c>
      <c r="C118" t="str">
        <f t="shared" si="1"/>
        <v>Eritrea2022</v>
      </c>
      <c r="D118" s="3">
        <v>44870</v>
      </c>
      <c r="E118">
        <v>11</v>
      </c>
      <c r="F118">
        <v>15.179399999999999</v>
      </c>
      <c r="G118">
        <v>39.782299999999999</v>
      </c>
      <c r="H118">
        <v>10189</v>
      </c>
      <c r="I118">
        <v>103</v>
      </c>
      <c r="J118">
        <v>0</v>
      </c>
      <c r="K118">
        <v>10086</v>
      </c>
      <c r="L118">
        <v>10.1</v>
      </c>
    </row>
    <row r="119" spans="1:12" x14ac:dyDescent="0.25">
      <c r="A119" t="s">
        <v>244</v>
      </c>
      <c r="B119">
        <v>2022</v>
      </c>
      <c r="C119" t="str">
        <f t="shared" si="1"/>
        <v>Estonia2022</v>
      </c>
      <c r="D119" s="3">
        <v>44870</v>
      </c>
      <c r="E119">
        <v>11</v>
      </c>
      <c r="F119">
        <v>58.595300000000002</v>
      </c>
      <c r="G119">
        <v>25.0136</v>
      </c>
      <c r="H119">
        <v>607300</v>
      </c>
      <c r="I119">
        <v>2748</v>
      </c>
      <c r="J119">
        <v>0</v>
      </c>
      <c r="K119">
        <v>604552</v>
      </c>
      <c r="L119">
        <v>4.5</v>
      </c>
    </row>
    <row r="120" spans="1:12" x14ac:dyDescent="0.25">
      <c r="A120" t="s">
        <v>42</v>
      </c>
      <c r="B120">
        <v>2022</v>
      </c>
      <c r="C120" t="str">
        <f t="shared" si="1"/>
        <v>Eswatini2022</v>
      </c>
      <c r="D120" s="3">
        <v>44870</v>
      </c>
      <c r="E120">
        <v>11</v>
      </c>
      <c r="F120">
        <v>-26.522500000000001</v>
      </c>
      <c r="G120">
        <v>31.465900000000001</v>
      </c>
      <c r="H120">
        <v>73558</v>
      </c>
      <c r="I120">
        <v>1422</v>
      </c>
      <c r="J120">
        <v>0</v>
      </c>
      <c r="K120">
        <v>72136</v>
      </c>
      <c r="L120">
        <v>19.3</v>
      </c>
    </row>
    <row r="121" spans="1:12" x14ac:dyDescent="0.25">
      <c r="A121" t="s">
        <v>44</v>
      </c>
      <c r="B121">
        <v>2022</v>
      </c>
      <c r="C121" t="str">
        <f t="shared" si="1"/>
        <v>Ethiopia2022</v>
      </c>
      <c r="D121" s="3">
        <v>44870</v>
      </c>
      <c r="E121">
        <v>11</v>
      </c>
      <c r="F121">
        <v>9.1449999999999996</v>
      </c>
      <c r="G121">
        <v>40.489699999999999</v>
      </c>
      <c r="H121">
        <v>494039</v>
      </c>
      <c r="I121">
        <v>7572</v>
      </c>
      <c r="J121">
        <v>0</v>
      </c>
      <c r="K121">
        <v>486467</v>
      </c>
      <c r="L121">
        <v>15.3</v>
      </c>
    </row>
    <row r="122" spans="1:12" x14ac:dyDescent="0.25">
      <c r="A122" t="s">
        <v>356</v>
      </c>
      <c r="B122">
        <v>2022</v>
      </c>
      <c r="C122" t="str">
        <f t="shared" si="1"/>
        <v>Fiji2022</v>
      </c>
      <c r="D122" s="3">
        <v>44870</v>
      </c>
      <c r="E122">
        <v>11</v>
      </c>
      <c r="F122">
        <v>-17.7134</v>
      </c>
      <c r="G122">
        <v>178.065</v>
      </c>
      <c r="H122">
        <v>68270</v>
      </c>
      <c r="I122">
        <v>878</v>
      </c>
      <c r="J122">
        <v>0</v>
      </c>
      <c r="K122">
        <v>67392</v>
      </c>
      <c r="L122">
        <v>12.9</v>
      </c>
    </row>
    <row r="123" spans="1:12" x14ac:dyDescent="0.25">
      <c r="A123" t="s">
        <v>246</v>
      </c>
      <c r="B123">
        <v>2022</v>
      </c>
      <c r="C123" t="str">
        <f t="shared" si="1"/>
        <v>Finland2022</v>
      </c>
      <c r="D123" s="3">
        <v>44870</v>
      </c>
      <c r="E123">
        <v>11</v>
      </c>
      <c r="F123">
        <v>61.924109999999999</v>
      </c>
      <c r="G123">
        <v>25.748151</v>
      </c>
      <c r="H123">
        <v>1360721</v>
      </c>
      <c r="I123">
        <v>6741</v>
      </c>
      <c r="J123">
        <v>0</v>
      </c>
      <c r="K123">
        <v>1353980</v>
      </c>
      <c r="L123">
        <v>5</v>
      </c>
    </row>
    <row r="124" spans="1:12" x14ac:dyDescent="0.25">
      <c r="A124" t="s">
        <v>248</v>
      </c>
      <c r="B124">
        <v>2022</v>
      </c>
      <c r="C124" t="str">
        <f t="shared" si="1"/>
        <v>France2022</v>
      </c>
      <c r="D124" s="3">
        <v>44870</v>
      </c>
      <c r="E124">
        <v>11</v>
      </c>
      <c r="F124">
        <v>46.227600000000002</v>
      </c>
      <c r="G124">
        <v>2.2136999999999998</v>
      </c>
      <c r="H124">
        <v>35932097</v>
      </c>
      <c r="I124">
        <v>153740</v>
      </c>
      <c r="J124">
        <v>0</v>
      </c>
      <c r="K124">
        <v>35778357</v>
      </c>
      <c r="L124">
        <v>4.3</v>
      </c>
    </row>
    <row r="125" spans="1:12" x14ac:dyDescent="0.25">
      <c r="A125" t="s">
        <v>248</v>
      </c>
      <c r="B125">
        <v>2022</v>
      </c>
      <c r="C125" t="str">
        <f t="shared" si="1"/>
        <v>France2022</v>
      </c>
      <c r="D125" s="3">
        <v>44870</v>
      </c>
      <c r="E125">
        <v>11</v>
      </c>
      <c r="F125">
        <v>3.9339</v>
      </c>
      <c r="G125">
        <v>-53.125799999999998</v>
      </c>
      <c r="H125">
        <v>94259</v>
      </c>
      <c r="I125">
        <v>411</v>
      </c>
      <c r="J125">
        <v>0</v>
      </c>
      <c r="K125">
        <v>93848</v>
      </c>
      <c r="L125">
        <v>4.4000000000000004</v>
      </c>
    </row>
    <row r="126" spans="1:12" x14ac:dyDescent="0.25">
      <c r="A126" t="s">
        <v>248</v>
      </c>
      <c r="B126">
        <v>2022</v>
      </c>
      <c r="C126" t="str">
        <f t="shared" si="1"/>
        <v>France2022</v>
      </c>
      <c r="D126" s="3">
        <v>44870</v>
      </c>
      <c r="E126">
        <v>11</v>
      </c>
      <c r="F126">
        <v>-17.6797</v>
      </c>
      <c r="G126">
        <v>149.4068</v>
      </c>
      <c r="H126">
        <v>76764</v>
      </c>
      <c r="I126">
        <v>649</v>
      </c>
      <c r="J126">
        <v>0</v>
      </c>
      <c r="K126">
        <v>76115</v>
      </c>
      <c r="L126">
        <v>8.5</v>
      </c>
    </row>
    <row r="127" spans="1:12" x14ac:dyDescent="0.25">
      <c r="A127" t="s">
        <v>248</v>
      </c>
      <c r="B127">
        <v>2022</v>
      </c>
      <c r="C127" t="str">
        <f t="shared" si="1"/>
        <v>France2022</v>
      </c>
      <c r="D127" s="3">
        <v>44870</v>
      </c>
      <c r="E127">
        <v>11</v>
      </c>
      <c r="F127">
        <v>16.265000000000001</v>
      </c>
      <c r="G127">
        <v>-61.551000000000002</v>
      </c>
      <c r="H127">
        <v>196270</v>
      </c>
      <c r="I127">
        <v>993</v>
      </c>
      <c r="J127">
        <v>0</v>
      </c>
      <c r="K127">
        <v>195277</v>
      </c>
      <c r="L127">
        <v>5.0999999999999996</v>
      </c>
    </row>
    <row r="128" spans="1:12" x14ac:dyDescent="0.25">
      <c r="A128" t="s">
        <v>248</v>
      </c>
      <c r="B128">
        <v>2022</v>
      </c>
      <c r="C128" t="str">
        <f t="shared" si="1"/>
        <v>France2022</v>
      </c>
      <c r="D128" s="3">
        <v>44870</v>
      </c>
      <c r="E128">
        <v>11</v>
      </c>
      <c r="F128">
        <v>14.641500000000001</v>
      </c>
      <c r="G128">
        <v>-61.0242</v>
      </c>
      <c r="H128">
        <v>223728</v>
      </c>
      <c r="I128">
        <v>1047</v>
      </c>
      <c r="J128">
        <v>0</v>
      </c>
      <c r="K128">
        <v>222681</v>
      </c>
      <c r="L128">
        <v>4.7</v>
      </c>
    </row>
    <row r="129" spans="1:12" x14ac:dyDescent="0.25">
      <c r="A129" t="s">
        <v>248</v>
      </c>
      <c r="B129">
        <v>2022</v>
      </c>
      <c r="C129" t="str">
        <f t="shared" si="1"/>
        <v>France2022</v>
      </c>
      <c r="D129" s="3">
        <v>44870</v>
      </c>
      <c r="E129">
        <v>11</v>
      </c>
      <c r="F129">
        <v>-12.827500000000001</v>
      </c>
      <c r="G129">
        <v>45.166243999999999</v>
      </c>
      <c r="H129">
        <v>40339</v>
      </c>
      <c r="I129">
        <v>187</v>
      </c>
      <c r="J129">
        <v>0</v>
      </c>
      <c r="K129">
        <v>40152</v>
      </c>
      <c r="L129">
        <v>4.5999999999999996</v>
      </c>
    </row>
    <row r="130" spans="1:12" x14ac:dyDescent="0.25">
      <c r="A130" t="s">
        <v>248</v>
      </c>
      <c r="B130">
        <v>2022</v>
      </c>
      <c r="C130" t="str">
        <f t="shared" si="1"/>
        <v>France2022</v>
      </c>
      <c r="D130" s="3">
        <v>44870</v>
      </c>
      <c r="E130">
        <v>11</v>
      </c>
      <c r="F130">
        <v>-20.904305000000001</v>
      </c>
      <c r="G130">
        <v>165.618042</v>
      </c>
      <c r="H130">
        <v>74440</v>
      </c>
      <c r="I130">
        <v>314</v>
      </c>
      <c r="J130">
        <v>0</v>
      </c>
      <c r="K130">
        <v>74126</v>
      </c>
      <c r="L130">
        <v>4.2</v>
      </c>
    </row>
    <row r="131" spans="1:12" x14ac:dyDescent="0.25">
      <c r="A131" t="s">
        <v>248</v>
      </c>
      <c r="B131">
        <v>2022</v>
      </c>
      <c r="C131" t="str">
        <f t="shared" ref="C131:C194" si="2">A131&amp;B131</f>
        <v>France2022</v>
      </c>
      <c r="D131" s="3">
        <v>44870</v>
      </c>
      <c r="E131">
        <v>11</v>
      </c>
      <c r="F131">
        <v>-21.115100000000002</v>
      </c>
      <c r="G131">
        <v>55.5364</v>
      </c>
      <c r="H131">
        <v>478346</v>
      </c>
      <c r="I131">
        <v>899</v>
      </c>
      <c r="J131">
        <v>0</v>
      </c>
      <c r="K131">
        <v>477447</v>
      </c>
      <c r="L131">
        <v>1.9</v>
      </c>
    </row>
    <row r="132" spans="1:12" x14ac:dyDescent="0.25">
      <c r="A132" t="s">
        <v>248</v>
      </c>
      <c r="B132">
        <v>2022</v>
      </c>
      <c r="C132" t="str">
        <f t="shared" si="2"/>
        <v>France2022</v>
      </c>
      <c r="D132" s="3">
        <v>44870</v>
      </c>
      <c r="E132">
        <v>11</v>
      </c>
      <c r="F132">
        <v>17.899999999999999</v>
      </c>
      <c r="G132">
        <v>-62.833300000000001</v>
      </c>
      <c r="H132">
        <v>5323</v>
      </c>
      <c r="I132">
        <v>6</v>
      </c>
      <c r="J132">
        <v>0</v>
      </c>
      <c r="K132">
        <v>5317</v>
      </c>
      <c r="L132">
        <v>1.1000000000000001</v>
      </c>
    </row>
    <row r="133" spans="1:12" x14ac:dyDescent="0.25">
      <c r="A133" t="s">
        <v>248</v>
      </c>
      <c r="B133">
        <v>2022</v>
      </c>
      <c r="C133" t="str">
        <f t="shared" si="2"/>
        <v>France2022</v>
      </c>
      <c r="D133" s="3">
        <v>44870</v>
      </c>
      <c r="E133">
        <v>11</v>
      </c>
      <c r="F133">
        <v>46.885199999999998</v>
      </c>
      <c r="G133">
        <v>-56.315899999999999</v>
      </c>
      <c r="H133">
        <v>3231</v>
      </c>
      <c r="I133">
        <v>1</v>
      </c>
      <c r="J133">
        <v>0</v>
      </c>
      <c r="K133">
        <v>3230</v>
      </c>
      <c r="L133">
        <v>0.3</v>
      </c>
    </row>
    <row r="134" spans="1:12" x14ac:dyDescent="0.25">
      <c r="A134" t="s">
        <v>248</v>
      </c>
      <c r="B134">
        <v>2022</v>
      </c>
      <c r="C134" t="str">
        <f t="shared" si="2"/>
        <v>France2022</v>
      </c>
      <c r="D134" s="3">
        <v>44870</v>
      </c>
      <c r="E134">
        <v>11</v>
      </c>
      <c r="F134">
        <v>18.070799999999998</v>
      </c>
      <c r="G134">
        <v>-63.0501</v>
      </c>
      <c r="H134">
        <v>12026</v>
      </c>
      <c r="I134">
        <v>63</v>
      </c>
      <c r="J134">
        <v>0</v>
      </c>
      <c r="K134">
        <v>11963</v>
      </c>
      <c r="L134">
        <v>5.2</v>
      </c>
    </row>
    <row r="135" spans="1:12" x14ac:dyDescent="0.25">
      <c r="A135" t="s">
        <v>248</v>
      </c>
      <c r="B135">
        <v>2022</v>
      </c>
      <c r="C135" t="str">
        <f t="shared" si="2"/>
        <v>France2022</v>
      </c>
      <c r="D135" s="3">
        <v>44870</v>
      </c>
      <c r="E135">
        <v>11</v>
      </c>
      <c r="F135">
        <v>-14.293799999999999</v>
      </c>
      <c r="G135">
        <v>-178.1165</v>
      </c>
      <c r="H135">
        <v>3415</v>
      </c>
      <c r="I135">
        <v>7</v>
      </c>
      <c r="J135">
        <v>0</v>
      </c>
      <c r="K135">
        <v>3408</v>
      </c>
      <c r="L135">
        <v>2</v>
      </c>
    </row>
    <row r="136" spans="1:12" x14ac:dyDescent="0.25">
      <c r="A136" t="s">
        <v>46</v>
      </c>
      <c r="B136">
        <v>2022</v>
      </c>
      <c r="C136" t="str">
        <f t="shared" si="2"/>
        <v>Gabon2022</v>
      </c>
      <c r="D136" s="3">
        <v>44870</v>
      </c>
      <c r="E136">
        <v>11</v>
      </c>
      <c r="F136">
        <v>-0.80369999999999997</v>
      </c>
      <c r="G136">
        <v>11.609400000000001</v>
      </c>
      <c r="H136">
        <v>48945</v>
      </c>
      <c r="I136">
        <v>306</v>
      </c>
      <c r="J136">
        <v>0</v>
      </c>
      <c r="K136">
        <v>48639</v>
      </c>
      <c r="L136">
        <v>6.3</v>
      </c>
    </row>
    <row r="137" spans="1:12" x14ac:dyDescent="0.25">
      <c r="A137" t="s">
        <v>48</v>
      </c>
      <c r="B137">
        <v>2022</v>
      </c>
      <c r="C137" t="str">
        <f t="shared" si="2"/>
        <v>Gambia2022</v>
      </c>
      <c r="D137" s="3">
        <v>44870</v>
      </c>
      <c r="E137">
        <v>11</v>
      </c>
      <c r="F137">
        <v>13.443199999999999</v>
      </c>
      <c r="G137">
        <v>-15.3101</v>
      </c>
      <c r="H137">
        <v>12580</v>
      </c>
      <c r="I137">
        <v>372</v>
      </c>
      <c r="J137">
        <v>0</v>
      </c>
      <c r="K137">
        <v>12208</v>
      </c>
      <c r="L137">
        <v>29.6</v>
      </c>
    </row>
    <row r="138" spans="1:12" x14ac:dyDescent="0.25">
      <c r="A138" t="s">
        <v>250</v>
      </c>
      <c r="B138">
        <v>2022</v>
      </c>
      <c r="C138" t="str">
        <f t="shared" si="2"/>
        <v>Georgia2022</v>
      </c>
      <c r="D138" s="3">
        <v>44870</v>
      </c>
      <c r="E138">
        <v>11</v>
      </c>
      <c r="F138">
        <v>42.315399999999997</v>
      </c>
      <c r="G138">
        <v>43.356900000000003</v>
      </c>
      <c r="H138">
        <v>1785138</v>
      </c>
      <c r="I138">
        <v>16912</v>
      </c>
      <c r="J138">
        <v>0</v>
      </c>
      <c r="K138">
        <v>1768226</v>
      </c>
      <c r="L138">
        <v>9.5</v>
      </c>
    </row>
    <row r="139" spans="1:12" x14ac:dyDescent="0.25">
      <c r="A139" t="s">
        <v>252</v>
      </c>
      <c r="B139">
        <v>2022</v>
      </c>
      <c r="C139" t="str">
        <f t="shared" si="2"/>
        <v>Germany2022</v>
      </c>
      <c r="D139" s="3">
        <v>44870</v>
      </c>
      <c r="E139">
        <v>11</v>
      </c>
      <c r="F139">
        <v>51.165691000000002</v>
      </c>
      <c r="G139">
        <v>10.451525999999999</v>
      </c>
      <c r="H139">
        <v>35823771</v>
      </c>
      <c r="I139">
        <v>154535</v>
      </c>
      <c r="J139">
        <v>0</v>
      </c>
      <c r="K139">
        <v>35669236</v>
      </c>
      <c r="L139">
        <v>4.3</v>
      </c>
    </row>
    <row r="140" spans="1:12" x14ac:dyDescent="0.25">
      <c r="A140" t="s">
        <v>50</v>
      </c>
      <c r="B140">
        <v>2022</v>
      </c>
      <c r="C140" t="str">
        <f t="shared" si="2"/>
        <v>Ghana2022</v>
      </c>
      <c r="D140" s="3">
        <v>44870</v>
      </c>
      <c r="E140">
        <v>11</v>
      </c>
      <c r="F140">
        <v>7.9465000000000003</v>
      </c>
      <c r="G140">
        <v>-1.0232000000000001</v>
      </c>
      <c r="H140">
        <v>170894</v>
      </c>
      <c r="I140">
        <v>1460</v>
      </c>
      <c r="J140">
        <v>0</v>
      </c>
      <c r="K140">
        <v>169434</v>
      </c>
      <c r="L140">
        <v>8.5</v>
      </c>
    </row>
    <row r="141" spans="1:12" x14ac:dyDescent="0.25">
      <c r="A141" t="s">
        <v>254</v>
      </c>
      <c r="B141">
        <v>2022</v>
      </c>
      <c r="C141" t="str">
        <f t="shared" si="2"/>
        <v>Greece2022</v>
      </c>
      <c r="D141" s="3">
        <v>44870</v>
      </c>
      <c r="E141">
        <v>11</v>
      </c>
      <c r="F141">
        <v>39.074199999999998</v>
      </c>
      <c r="G141">
        <v>21.824300000000001</v>
      </c>
      <c r="H141">
        <v>5188890</v>
      </c>
      <c r="I141">
        <v>33750</v>
      </c>
      <c r="J141">
        <v>0</v>
      </c>
      <c r="K141">
        <v>5155140</v>
      </c>
      <c r="L141">
        <v>6.5</v>
      </c>
    </row>
    <row r="142" spans="1:12" x14ac:dyDescent="0.25">
      <c r="A142" t="s">
        <v>138</v>
      </c>
      <c r="B142">
        <v>2022</v>
      </c>
      <c r="C142" t="str">
        <f t="shared" si="2"/>
        <v>Grenada2022</v>
      </c>
      <c r="D142" s="3">
        <v>44870</v>
      </c>
      <c r="E142">
        <v>11</v>
      </c>
      <c r="F142">
        <v>12.1165</v>
      </c>
      <c r="G142">
        <v>-61.679000000000002</v>
      </c>
      <c r="H142">
        <v>19604</v>
      </c>
      <c r="I142">
        <v>237</v>
      </c>
      <c r="J142">
        <v>0</v>
      </c>
      <c r="K142">
        <v>19367</v>
      </c>
      <c r="L142">
        <v>12.1</v>
      </c>
    </row>
    <row r="143" spans="1:12" x14ac:dyDescent="0.25">
      <c r="A143" t="s">
        <v>140</v>
      </c>
      <c r="B143">
        <v>2022</v>
      </c>
      <c r="C143" t="str">
        <f t="shared" si="2"/>
        <v>Guatemala2022</v>
      </c>
      <c r="D143" s="3">
        <v>44870</v>
      </c>
      <c r="E143">
        <v>11</v>
      </c>
      <c r="F143">
        <v>15.7835</v>
      </c>
      <c r="G143">
        <v>-90.230800000000002</v>
      </c>
      <c r="H143">
        <v>1142470</v>
      </c>
      <c r="I143">
        <v>19905</v>
      </c>
      <c r="J143">
        <v>0</v>
      </c>
      <c r="K143">
        <v>1122565</v>
      </c>
      <c r="L143">
        <v>17.399999999999999</v>
      </c>
    </row>
    <row r="144" spans="1:12" x14ac:dyDescent="0.25">
      <c r="A144" t="s">
        <v>52</v>
      </c>
      <c r="B144">
        <v>2022</v>
      </c>
      <c r="C144" t="str">
        <f t="shared" si="2"/>
        <v>Guinea2022</v>
      </c>
      <c r="D144" s="3">
        <v>44870</v>
      </c>
      <c r="E144">
        <v>11</v>
      </c>
      <c r="F144">
        <v>9.9456000000000007</v>
      </c>
      <c r="G144">
        <v>-9.6966000000000001</v>
      </c>
      <c r="H144">
        <v>38047</v>
      </c>
      <c r="I144">
        <v>456</v>
      </c>
      <c r="J144">
        <v>0</v>
      </c>
      <c r="K144">
        <v>37591</v>
      </c>
      <c r="L144">
        <v>12</v>
      </c>
    </row>
    <row r="145" spans="1:12" x14ac:dyDescent="0.25">
      <c r="A145" t="s">
        <v>54</v>
      </c>
      <c r="B145">
        <v>2022</v>
      </c>
      <c r="C145" t="str">
        <f t="shared" si="2"/>
        <v>Guinea-Bissau2022</v>
      </c>
      <c r="D145" s="3">
        <v>44870</v>
      </c>
      <c r="E145">
        <v>11</v>
      </c>
      <c r="F145">
        <v>11.803699999999999</v>
      </c>
      <c r="G145">
        <v>-15.180400000000001</v>
      </c>
      <c r="H145">
        <v>8848</v>
      </c>
      <c r="I145">
        <v>176</v>
      </c>
      <c r="J145">
        <v>0</v>
      </c>
      <c r="K145">
        <v>8672</v>
      </c>
      <c r="L145">
        <v>19.899999999999999</v>
      </c>
    </row>
    <row r="146" spans="1:12" x14ac:dyDescent="0.25">
      <c r="A146" t="s">
        <v>142</v>
      </c>
      <c r="B146">
        <v>2022</v>
      </c>
      <c r="C146" t="str">
        <f t="shared" si="2"/>
        <v>Guyana2022</v>
      </c>
      <c r="D146" s="3">
        <v>44870</v>
      </c>
      <c r="E146">
        <v>11</v>
      </c>
      <c r="F146">
        <v>4.8604159999999998</v>
      </c>
      <c r="G146">
        <v>-58.93018</v>
      </c>
      <c r="H146">
        <v>71443</v>
      </c>
      <c r="I146">
        <v>1281</v>
      </c>
      <c r="J146">
        <v>0</v>
      </c>
      <c r="K146">
        <v>70162</v>
      </c>
      <c r="L146">
        <v>17.899999999999999</v>
      </c>
    </row>
    <row r="147" spans="1:12" x14ac:dyDescent="0.25">
      <c r="A147" t="s">
        <v>144</v>
      </c>
      <c r="B147">
        <v>2022</v>
      </c>
      <c r="C147" t="str">
        <f t="shared" si="2"/>
        <v>Haiti2022</v>
      </c>
      <c r="D147" s="3">
        <v>44870</v>
      </c>
      <c r="E147">
        <v>11</v>
      </c>
      <c r="F147">
        <v>18.9712</v>
      </c>
      <c r="G147">
        <v>-72.285200000000003</v>
      </c>
      <c r="H147">
        <v>33828</v>
      </c>
      <c r="I147">
        <v>860</v>
      </c>
      <c r="J147">
        <v>0</v>
      </c>
      <c r="K147">
        <v>32968</v>
      </c>
      <c r="L147">
        <v>25.4</v>
      </c>
    </row>
    <row r="148" spans="1:12" x14ac:dyDescent="0.25">
      <c r="A148" t="s">
        <v>431</v>
      </c>
      <c r="B148">
        <v>2022</v>
      </c>
      <c r="C148" t="str">
        <f t="shared" si="2"/>
        <v>Holy See2022</v>
      </c>
      <c r="D148" s="3">
        <v>44870</v>
      </c>
      <c r="E148">
        <v>11</v>
      </c>
      <c r="F148">
        <v>41.902900000000002</v>
      </c>
      <c r="G148">
        <v>12.4534</v>
      </c>
      <c r="H148">
        <v>29</v>
      </c>
      <c r="I148">
        <v>0</v>
      </c>
      <c r="J148">
        <v>0</v>
      </c>
      <c r="K148">
        <v>29</v>
      </c>
      <c r="L148">
        <v>0</v>
      </c>
    </row>
    <row r="149" spans="1:12" x14ac:dyDescent="0.25">
      <c r="A149" t="s">
        <v>146</v>
      </c>
      <c r="B149">
        <v>2022</v>
      </c>
      <c r="C149" t="str">
        <f t="shared" si="2"/>
        <v>Honduras2022</v>
      </c>
      <c r="D149" s="3">
        <v>44870</v>
      </c>
      <c r="E149">
        <v>11</v>
      </c>
      <c r="F149">
        <v>15.2</v>
      </c>
      <c r="G149">
        <v>-86.241900000000001</v>
      </c>
      <c r="H149">
        <v>457196</v>
      </c>
      <c r="I149">
        <v>11039</v>
      </c>
      <c r="J149">
        <v>0</v>
      </c>
      <c r="K149">
        <v>446157</v>
      </c>
      <c r="L149">
        <v>24.1</v>
      </c>
    </row>
    <row r="150" spans="1:12" x14ac:dyDescent="0.25">
      <c r="A150" t="s">
        <v>256</v>
      </c>
      <c r="B150">
        <v>2022</v>
      </c>
      <c r="C150" t="str">
        <f t="shared" si="2"/>
        <v>Hungary2022</v>
      </c>
      <c r="D150" s="3">
        <v>44870</v>
      </c>
      <c r="E150">
        <v>11</v>
      </c>
      <c r="F150">
        <v>47.162500000000001</v>
      </c>
      <c r="G150">
        <v>19.503299999999999</v>
      </c>
      <c r="H150">
        <v>2141513</v>
      </c>
      <c r="I150">
        <v>47938</v>
      </c>
      <c r="J150">
        <v>0</v>
      </c>
      <c r="K150">
        <v>2093575</v>
      </c>
      <c r="L150">
        <v>22.4</v>
      </c>
    </row>
    <row r="151" spans="1:12" x14ac:dyDescent="0.25">
      <c r="A151" t="s">
        <v>258</v>
      </c>
      <c r="B151">
        <v>2022</v>
      </c>
      <c r="C151" t="str">
        <f t="shared" si="2"/>
        <v>Iceland2022</v>
      </c>
      <c r="D151" s="3">
        <v>44870</v>
      </c>
      <c r="E151">
        <v>11</v>
      </c>
      <c r="F151">
        <v>64.963099999999997</v>
      </c>
      <c r="G151">
        <v>-19.020800000000001</v>
      </c>
      <c r="H151">
        <v>206571</v>
      </c>
      <c r="I151">
        <v>219</v>
      </c>
      <c r="J151">
        <v>0</v>
      </c>
      <c r="K151">
        <v>206352</v>
      </c>
      <c r="L151">
        <v>1.1000000000000001</v>
      </c>
    </row>
    <row r="152" spans="1:12" x14ac:dyDescent="0.25">
      <c r="A152" t="s">
        <v>329</v>
      </c>
      <c r="B152">
        <v>2022</v>
      </c>
      <c r="C152" t="str">
        <f t="shared" si="2"/>
        <v>India2022</v>
      </c>
      <c r="D152" s="3">
        <v>44870</v>
      </c>
      <c r="E152">
        <v>11</v>
      </c>
      <c r="F152">
        <v>20.593684</v>
      </c>
      <c r="G152">
        <v>78.962879999999998</v>
      </c>
      <c r="H152">
        <v>44660579</v>
      </c>
      <c r="I152">
        <v>530500</v>
      </c>
      <c r="J152">
        <v>0</v>
      </c>
      <c r="K152">
        <v>44130079</v>
      </c>
      <c r="L152">
        <v>11.9</v>
      </c>
    </row>
    <row r="153" spans="1:12" x14ac:dyDescent="0.25">
      <c r="A153" t="s">
        <v>331</v>
      </c>
      <c r="B153">
        <v>2022</v>
      </c>
      <c r="C153" t="str">
        <f t="shared" si="2"/>
        <v>Indonesia2022</v>
      </c>
      <c r="D153" s="3">
        <v>44870</v>
      </c>
      <c r="E153">
        <v>11</v>
      </c>
      <c r="F153">
        <v>-0.7893</v>
      </c>
      <c r="G153">
        <v>113.9213</v>
      </c>
      <c r="H153">
        <v>6517630</v>
      </c>
      <c r="I153">
        <v>158807</v>
      </c>
      <c r="J153">
        <v>0</v>
      </c>
      <c r="K153">
        <v>6358823</v>
      </c>
      <c r="L153">
        <v>24.4</v>
      </c>
    </row>
    <row r="154" spans="1:12" x14ac:dyDescent="0.25">
      <c r="A154" t="s">
        <v>407</v>
      </c>
      <c r="B154">
        <v>2022</v>
      </c>
      <c r="C154" t="str">
        <f t="shared" si="2"/>
        <v>Iran (Islamic Republic of)2022</v>
      </c>
      <c r="D154" s="3">
        <v>44870</v>
      </c>
      <c r="E154">
        <v>11</v>
      </c>
      <c r="F154">
        <v>32.427908000000002</v>
      </c>
      <c r="G154">
        <v>53.688046</v>
      </c>
      <c r="H154">
        <v>7558078</v>
      </c>
      <c r="I154">
        <v>144592</v>
      </c>
      <c r="J154">
        <v>0</v>
      </c>
      <c r="K154">
        <v>7413486</v>
      </c>
      <c r="L154">
        <v>19.100000000000001</v>
      </c>
    </row>
    <row r="155" spans="1:12" x14ac:dyDescent="0.25">
      <c r="A155" t="s">
        <v>187</v>
      </c>
      <c r="B155">
        <v>2022</v>
      </c>
      <c r="C155" t="str">
        <f t="shared" si="2"/>
        <v>Iraq2022</v>
      </c>
      <c r="D155" s="3">
        <v>44870</v>
      </c>
      <c r="E155">
        <v>11</v>
      </c>
      <c r="F155">
        <v>33.223191</v>
      </c>
      <c r="G155">
        <v>43.679290999999999</v>
      </c>
      <c r="H155">
        <v>2461484</v>
      </c>
      <c r="I155">
        <v>25358</v>
      </c>
      <c r="J155">
        <v>0</v>
      </c>
      <c r="K155">
        <v>2436126</v>
      </c>
      <c r="L155">
        <v>10.3</v>
      </c>
    </row>
    <row r="156" spans="1:12" x14ac:dyDescent="0.25">
      <c r="A156" t="s">
        <v>260</v>
      </c>
      <c r="B156">
        <v>2022</v>
      </c>
      <c r="C156" t="str">
        <f t="shared" si="2"/>
        <v>Ireland2022</v>
      </c>
      <c r="D156" s="3">
        <v>44870</v>
      </c>
      <c r="E156">
        <v>11</v>
      </c>
      <c r="F156">
        <v>53.142400000000002</v>
      </c>
      <c r="G156">
        <v>-7.6920999999999999</v>
      </c>
      <c r="H156">
        <v>1673665</v>
      </c>
      <c r="I156">
        <v>8066</v>
      </c>
      <c r="J156">
        <v>0</v>
      </c>
      <c r="K156">
        <v>1665599</v>
      </c>
      <c r="L156">
        <v>4.8</v>
      </c>
    </row>
    <row r="157" spans="1:12" x14ac:dyDescent="0.25">
      <c r="A157" t="s">
        <v>262</v>
      </c>
      <c r="B157">
        <v>2022</v>
      </c>
      <c r="C157" t="str">
        <f t="shared" si="2"/>
        <v>Israel2022</v>
      </c>
      <c r="D157" s="3">
        <v>44870</v>
      </c>
      <c r="E157">
        <v>11</v>
      </c>
      <c r="F157">
        <v>31.046050999999999</v>
      </c>
      <c r="G157">
        <v>34.851612000000003</v>
      </c>
      <c r="H157">
        <v>4688662</v>
      </c>
      <c r="I157">
        <v>11767</v>
      </c>
      <c r="J157">
        <v>0</v>
      </c>
      <c r="K157">
        <v>4676895</v>
      </c>
      <c r="L157">
        <v>2.5</v>
      </c>
    </row>
    <row r="158" spans="1:12" x14ac:dyDescent="0.25">
      <c r="A158" t="s">
        <v>264</v>
      </c>
      <c r="B158">
        <v>2022</v>
      </c>
      <c r="C158" t="str">
        <f t="shared" si="2"/>
        <v>Italy2022</v>
      </c>
      <c r="D158" s="3">
        <v>44870</v>
      </c>
      <c r="E158">
        <v>11</v>
      </c>
      <c r="F158">
        <v>41.871940000000002</v>
      </c>
      <c r="G158">
        <v>12.56738</v>
      </c>
      <c r="H158">
        <v>23642011</v>
      </c>
      <c r="I158">
        <v>179436</v>
      </c>
      <c r="J158">
        <v>0</v>
      </c>
      <c r="K158">
        <v>23462575</v>
      </c>
      <c r="L158">
        <v>7.6</v>
      </c>
    </row>
    <row r="159" spans="1:12" x14ac:dyDescent="0.25">
      <c r="A159" t="s">
        <v>148</v>
      </c>
      <c r="B159">
        <v>2022</v>
      </c>
      <c r="C159" t="str">
        <f t="shared" si="2"/>
        <v>Jamaica2022</v>
      </c>
      <c r="D159" s="3">
        <v>44870</v>
      </c>
      <c r="E159">
        <v>11</v>
      </c>
      <c r="F159">
        <v>18.1096</v>
      </c>
      <c r="G159">
        <v>-77.297499999999999</v>
      </c>
      <c r="H159">
        <v>151931</v>
      </c>
      <c r="I159">
        <v>3320</v>
      </c>
      <c r="J159">
        <v>0</v>
      </c>
      <c r="K159">
        <v>148611</v>
      </c>
      <c r="L159">
        <v>21.9</v>
      </c>
    </row>
    <row r="160" spans="1:12" x14ac:dyDescent="0.25">
      <c r="A160" t="s">
        <v>358</v>
      </c>
      <c r="B160">
        <v>2022</v>
      </c>
      <c r="C160" t="str">
        <f t="shared" si="2"/>
        <v>Japan2022</v>
      </c>
      <c r="D160" s="3">
        <v>44870</v>
      </c>
      <c r="E160">
        <v>11</v>
      </c>
      <c r="F160">
        <v>36.204824000000002</v>
      </c>
      <c r="G160">
        <v>138.25292400000001</v>
      </c>
      <c r="H160">
        <v>22635975</v>
      </c>
      <c r="I160">
        <v>47087</v>
      </c>
      <c r="J160">
        <v>0</v>
      </c>
      <c r="K160">
        <v>22588888</v>
      </c>
      <c r="L160">
        <v>2.1</v>
      </c>
    </row>
    <row r="161" spans="1:12" x14ac:dyDescent="0.25">
      <c r="A161" t="s">
        <v>189</v>
      </c>
      <c r="B161">
        <v>2022</v>
      </c>
      <c r="C161" t="str">
        <f t="shared" si="2"/>
        <v>Jordan2022</v>
      </c>
      <c r="D161" s="3">
        <v>44870</v>
      </c>
      <c r="E161">
        <v>11</v>
      </c>
      <c r="F161">
        <v>31.24</v>
      </c>
      <c r="G161">
        <v>36.51</v>
      </c>
      <c r="H161">
        <v>1746997</v>
      </c>
      <c r="I161">
        <v>14122</v>
      </c>
      <c r="J161">
        <v>0</v>
      </c>
      <c r="K161">
        <v>1732875</v>
      </c>
      <c r="L161">
        <v>8.1</v>
      </c>
    </row>
    <row r="162" spans="1:12" x14ac:dyDescent="0.25">
      <c r="A162" t="s">
        <v>266</v>
      </c>
      <c r="B162">
        <v>2022</v>
      </c>
      <c r="C162" t="str">
        <f t="shared" si="2"/>
        <v>Kazakhstan2022</v>
      </c>
      <c r="D162" s="3">
        <v>44870</v>
      </c>
      <c r="E162">
        <v>11</v>
      </c>
      <c r="F162">
        <v>48.019599999999997</v>
      </c>
      <c r="G162">
        <v>66.923699999999997</v>
      </c>
      <c r="H162">
        <v>1484932</v>
      </c>
      <c r="I162">
        <v>19052</v>
      </c>
      <c r="J162">
        <v>0</v>
      </c>
      <c r="K162">
        <v>1465880</v>
      </c>
      <c r="L162">
        <v>12.8</v>
      </c>
    </row>
    <row r="163" spans="1:12" x14ac:dyDescent="0.25">
      <c r="A163" t="s">
        <v>56</v>
      </c>
      <c r="B163">
        <v>2022</v>
      </c>
      <c r="C163" t="str">
        <f t="shared" si="2"/>
        <v>Kenya2022</v>
      </c>
      <c r="D163" s="3">
        <v>44870</v>
      </c>
      <c r="E163">
        <v>11</v>
      </c>
      <c r="F163">
        <v>-2.3599999999999999E-2</v>
      </c>
      <c r="G163">
        <v>37.906199999999998</v>
      </c>
      <c r="H163">
        <v>339671</v>
      </c>
      <c r="I163">
        <v>5678</v>
      </c>
      <c r="J163">
        <v>0</v>
      </c>
      <c r="K163">
        <v>333993</v>
      </c>
      <c r="L163">
        <v>16.7</v>
      </c>
    </row>
    <row r="164" spans="1:12" x14ac:dyDescent="0.25">
      <c r="A164" t="s">
        <v>360</v>
      </c>
      <c r="B164">
        <v>2022</v>
      </c>
      <c r="C164" t="str">
        <f t="shared" si="2"/>
        <v>Kiribati2022</v>
      </c>
      <c r="D164" s="3">
        <v>44870</v>
      </c>
      <c r="E164">
        <v>11</v>
      </c>
      <c r="F164">
        <v>-3.3704000000000001</v>
      </c>
      <c r="G164">
        <v>-168.73400000000001</v>
      </c>
      <c r="H164">
        <v>3430</v>
      </c>
      <c r="I164">
        <v>13</v>
      </c>
      <c r="J164">
        <v>0</v>
      </c>
      <c r="K164">
        <v>3417</v>
      </c>
      <c r="L164">
        <v>3.8</v>
      </c>
    </row>
    <row r="165" spans="1:12" x14ac:dyDescent="0.25">
      <c r="A165" t="s">
        <v>432</v>
      </c>
      <c r="B165">
        <v>2022</v>
      </c>
      <c r="C165" t="str">
        <f t="shared" si="2"/>
        <v>Korea, North2022</v>
      </c>
      <c r="D165" s="3">
        <v>44870</v>
      </c>
      <c r="E165">
        <v>11</v>
      </c>
      <c r="F165">
        <v>40.3399</v>
      </c>
      <c r="G165">
        <v>127.51009999999999</v>
      </c>
      <c r="H165">
        <v>1</v>
      </c>
      <c r="I165">
        <v>6</v>
      </c>
      <c r="J165">
        <v>0</v>
      </c>
      <c r="K165">
        <v>-5</v>
      </c>
      <c r="L165">
        <v>6000</v>
      </c>
    </row>
    <row r="166" spans="1:12" x14ac:dyDescent="0.25">
      <c r="A166" t="s">
        <v>433</v>
      </c>
      <c r="B166">
        <v>2022</v>
      </c>
      <c r="C166" t="str">
        <f t="shared" si="2"/>
        <v>Korea, South2022</v>
      </c>
      <c r="D166" s="3">
        <v>44870</v>
      </c>
      <c r="E166">
        <v>11</v>
      </c>
      <c r="F166">
        <v>35.907756999999997</v>
      </c>
      <c r="G166">
        <v>127.76692199999999</v>
      </c>
      <c r="H166">
        <v>25838239</v>
      </c>
      <c r="I166">
        <v>29372</v>
      </c>
      <c r="J166">
        <v>0</v>
      </c>
      <c r="K166">
        <v>25808867</v>
      </c>
      <c r="L166">
        <v>1.1000000000000001</v>
      </c>
    </row>
    <row r="167" spans="1:12" x14ac:dyDescent="0.25">
      <c r="A167" t="s">
        <v>434</v>
      </c>
      <c r="B167">
        <v>2022</v>
      </c>
      <c r="C167" t="str">
        <f t="shared" si="2"/>
        <v>Kosovo2022</v>
      </c>
      <c r="D167" s="3">
        <v>44870</v>
      </c>
      <c r="E167">
        <v>11</v>
      </c>
      <c r="F167">
        <v>42.602635999999997</v>
      </c>
      <c r="G167">
        <v>20.902977</v>
      </c>
      <c r="H167">
        <v>272179</v>
      </c>
      <c r="I167">
        <v>3202</v>
      </c>
      <c r="J167">
        <v>0</v>
      </c>
      <c r="K167">
        <v>268977</v>
      </c>
      <c r="L167">
        <v>11.8</v>
      </c>
    </row>
    <row r="168" spans="1:12" x14ac:dyDescent="0.25">
      <c r="A168" t="s">
        <v>191</v>
      </c>
      <c r="B168">
        <v>2022</v>
      </c>
      <c r="C168" t="str">
        <f t="shared" si="2"/>
        <v>Kuwait2022</v>
      </c>
      <c r="D168" s="3">
        <v>44870</v>
      </c>
      <c r="E168">
        <v>11</v>
      </c>
      <c r="F168">
        <v>29.31166</v>
      </c>
      <c r="G168">
        <v>47.481766</v>
      </c>
      <c r="H168">
        <v>662073</v>
      </c>
      <c r="I168">
        <v>2568</v>
      </c>
      <c r="J168">
        <v>0</v>
      </c>
      <c r="K168">
        <v>659505</v>
      </c>
      <c r="L168">
        <v>3.9</v>
      </c>
    </row>
    <row r="169" spans="1:12" x14ac:dyDescent="0.25">
      <c r="A169" t="s">
        <v>268</v>
      </c>
      <c r="B169">
        <v>2022</v>
      </c>
      <c r="C169" t="str">
        <f t="shared" si="2"/>
        <v>Kyrgyzstan2022</v>
      </c>
      <c r="D169" s="3">
        <v>44870</v>
      </c>
      <c r="E169">
        <v>11</v>
      </c>
      <c r="F169">
        <v>41.20438</v>
      </c>
      <c r="G169">
        <v>74.766098</v>
      </c>
      <c r="H169">
        <v>206452</v>
      </c>
      <c r="I169">
        <v>2991</v>
      </c>
      <c r="J169">
        <v>0</v>
      </c>
      <c r="K169">
        <v>203461</v>
      </c>
      <c r="L169">
        <v>14.5</v>
      </c>
    </row>
    <row r="170" spans="1:12" x14ac:dyDescent="0.25">
      <c r="A170" t="s">
        <v>362</v>
      </c>
      <c r="B170">
        <v>2022</v>
      </c>
      <c r="C170" t="str">
        <f t="shared" si="2"/>
        <v>Lao People's Democratic Republic2022</v>
      </c>
      <c r="D170" s="3">
        <v>44870</v>
      </c>
      <c r="E170">
        <v>11</v>
      </c>
      <c r="F170">
        <v>19.856269999999999</v>
      </c>
      <c r="G170">
        <v>102.495496</v>
      </c>
      <c r="H170">
        <v>216277</v>
      </c>
      <c r="I170">
        <v>758</v>
      </c>
      <c r="J170">
        <v>0</v>
      </c>
      <c r="K170">
        <v>215519</v>
      </c>
      <c r="L170">
        <v>3.5</v>
      </c>
    </row>
    <row r="171" spans="1:12" x14ac:dyDescent="0.25">
      <c r="A171" t="s">
        <v>270</v>
      </c>
      <c r="B171">
        <v>2022</v>
      </c>
      <c r="C171" t="str">
        <f t="shared" si="2"/>
        <v>Latvia2022</v>
      </c>
      <c r="D171" s="3">
        <v>44870</v>
      </c>
      <c r="E171">
        <v>11</v>
      </c>
      <c r="F171">
        <v>56.879600000000003</v>
      </c>
      <c r="G171">
        <v>24.603200000000001</v>
      </c>
      <c r="H171">
        <v>954230</v>
      </c>
      <c r="I171">
        <v>6062</v>
      </c>
      <c r="J171">
        <v>0</v>
      </c>
      <c r="K171">
        <v>948168</v>
      </c>
      <c r="L171">
        <v>6.4</v>
      </c>
    </row>
    <row r="172" spans="1:12" x14ac:dyDescent="0.25">
      <c r="A172" t="s">
        <v>193</v>
      </c>
      <c r="B172">
        <v>2022</v>
      </c>
      <c r="C172" t="str">
        <f t="shared" si="2"/>
        <v>Lebanon2022</v>
      </c>
      <c r="D172" s="3">
        <v>44870</v>
      </c>
      <c r="E172">
        <v>11</v>
      </c>
      <c r="F172">
        <v>33.854700000000001</v>
      </c>
      <c r="G172">
        <v>35.862299999999998</v>
      </c>
      <c r="H172">
        <v>1219066</v>
      </c>
      <c r="I172">
        <v>10712</v>
      </c>
      <c r="J172">
        <v>0</v>
      </c>
      <c r="K172">
        <v>1208354</v>
      </c>
      <c r="L172">
        <v>8.8000000000000007</v>
      </c>
    </row>
    <row r="173" spans="1:12" x14ac:dyDescent="0.25">
      <c r="A173" t="s">
        <v>58</v>
      </c>
      <c r="B173">
        <v>2022</v>
      </c>
      <c r="C173" t="str">
        <f t="shared" si="2"/>
        <v>Lesotho2022</v>
      </c>
      <c r="D173" s="3">
        <v>44870</v>
      </c>
      <c r="E173">
        <v>11</v>
      </c>
      <c r="F173">
        <v>-29.61</v>
      </c>
      <c r="G173">
        <v>28.233599999999999</v>
      </c>
      <c r="H173">
        <v>34490</v>
      </c>
      <c r="I173">
        <v>706</v>
      </c>
      <c r="J173">
        <v>0</v>
      </c>
      <c r="K173">
        <v>33784</v>
      </c>
      <c r="L173">
        <v>20.5</v>
      </c>
    </row>
    <row r="174" spans="1:12" x14ac:dyDescent="0.25">
      <c r="A174" t="s">
        <v>60</v>
      </c>
      <c r="B174">
        <v>2022</v>
      </c>
      <c r="C174" t="str">
        <f t="shared" si="2"/>
        <v>Liberia2022</v>
      </c>
      <c r="D174" s="3">
        <v>44870</v>
      </c>
      <c r="E174">
        <v>11</v>
      </c>
      <c r="F174">
        <v>6.4280549999999996</v>
      </c>
      <c r="G174">
        <v>-9.4294989999999999</v>
      </c>
      <c r="H174">
        <v>7996</v>
      </c>
      <c r="I174">
        <v>294</v>
      </c>
      <c r="J174">
        <v>0</v>
      </c>
      <c r="K174">
        <v>7702</v>
      </c>
      <c r="L174">
        <v>36.799999999999997</v>
      </c>
    </row>
    <row r="175" spans="1:12" x14ac:dyDescent="0.25">
      <c r="A175" t="s">
        <v>195</v>
      </c>
      <c r="B175">
        <v>2022</v>
      </c>
      <c r="C175" t="str">
        <f t="shared" si="2"/>
        <v>Libya2022</v>
      </c>
      <c r="D175" s="3">
        <v>44870</v>
      </c>
      <c r="E175">
        <v>11</v>
      </c>
      <c r="F175">
        <v>26.335100000000001</v>
      </c>
      <c r="G175">
        <v>17.228331000000001</v>
      </c>
      <c r="H175">
        <v>507051</v>
      </c>
      <c r="I175">
        <v>6437</v>
      </c>
      <c r="J175">
        <v>0</v>
      </c>
      <c r="K175">
        <v>500614</v>
      </c>
      <c r="L175">
        <v>12.7</v>
      </c>
    </row>
    <row r="176" spans="1:12" x14ac:dyDescent="0.25">
      <c r="A176" t="s">
        <v>404</v>
      </c>
      <c r="B176">
        <v>2022</v>
      </c>
      <c r="C176" t="str">
        <f t="shared" si="2"/>
        <v>Liechtenstein2022</v>
      </c>
      <c r="D176" s="3">
        <v>44870</v>
      </c>
      <c r="E176">
        <v>11</v>
      </c>
      <c r="F176">
        <v>47.14</v>
      </c>
      <c r="G176">
        <v>9.5500000000000007</v>
      </c>
      <c r="H176">
        <v>20663</v>
      </c>
      <c r="I176">
        <v>87</v>
      </c>
      <c r="J176">
        <v>0</v>
      </c>
      <c r="K176">
        <v>20576</v>
      </c>
      <c r="L176">
        <v>4.2</v>
      </c>
    </row>
    <row r="177" spans="1:12" x14ac:dyDescent="0.25">
      <c r="A177" t="s">
        <v>272</v>
      </c>
      <c r="B177">
        <v>2022</v>
      </c>
      <c r="C177" t="str">
        <f t="shared" si="2"/>
        <v>Lithuania2022</v>
      </c>
      <c r="D177" s="3">
        <v>44870</v>
      </c>
      <c r="E177">
        <v>11</v>
      </c>
      <c r="F177">
        <v>55.169400000000003</v>
      </c>
      <c r="G177">
        <v>23.8813</v>
      </c>
      <c r="H177">
        <v>1269729</v>
      </c>
      <c r="I177">
        <v>9398</v>
      </c>
      <c r="J177">
        <v>0</v>
      </c>
      <c r="K177">
        <v>1260331</v>
      </c>
      <c r="L177">
        <v>7.4</v>
      </c>
    </row>
    <row r="178" spans="1:12" x14ac:dyDescent="0.25">
      <c r="A178" t="s">
        <v>274</v>
      </c>
      <c r="B178">
        <v>2022</v>
      </c>
      <c r="C178" t="str">
        <f t="shared" si="2"/>
        <v>Luxembourg2022</v>
      </c>
      <c r="D178" s="3">
        <v>44870</v>
      </c>
      <c r="E178">
        <v>11</v>
      </c>
      <c r="F178">
        <v>49.815300000000001</v>
      </c>
      <c r="G178">
        <v>6.1295999999999999</v>
      </c>
      <c r="H178">
        <v>303025</v>
      </c>
      <c r="I178">
        <v>1147</v>
      </c>
      <c r="J178">
        <v>0</v>
      </c>
      <c r="K178">
        <v>301878</v>
      </c>
      <c r="L178">
        <v>3.8</v>
      </c>
    </row>
    <row r="179" spans="1:12" x14ac:dyDescent="0.25">
      <c r="A179" t="s">
        <v>62</v>
      </c>
      <c r="B179">
        <v>2022</v>
      </c>
      <c r="C179" t="str">
        <f t="shared" si="2"/>
        <v>Madagascar2022</v>
      </c>
      <c r="D179" s="3">
        <v>44870</v>
      </c>
      <c r="E179">
        <v>11</v>
      </c>
      <c r="F179">
        <v>-18.766946999999998</v>
      </c>
      <c r="G179">
        <v>46.869107</v>
      </c>
      <c r="H179">
        <v>66749</v>
      </c>
      <c r="I179">
        <v>1411</v>
      </c>
      <c r="J179">
        <v>0</v>
      </c>
      <c r="K179">
        <v>65338</v>
      </c>
      <c r="L179">
        <v>21.1</v>
      </c>
    </row>
    <row r="180" spans="1:12" x14ac:dyDescent="0.25">
      <c r="A180" t="s">
        <v>64</v>
      </c>
      <c r="B180">
        <v>2022</v>
      </c>
      <c r="C180" t="str">
        <f t="shared" si="2"/>
        <v>Malawi2022</v>
      </c>
      <c r="D180" s="3">
        <v>44870</v>
      </c>
      <c r="E180">
        <v>11</v>
      </c>
      <c r="F180">
        <v>-13.254300000000001</v>
      </c>
      <c r="G180">
        <v>34.301499999999997</v>
      </c>
      <c r="H180">
        <v>88099</v>
      </c>
      <c r="I180">
        <v>2683</v>
      </c>
      <c r="J180">
        <v>0</v>
      </c>
      <c r="K180">
        <v>85416</v>
      </c>
      <c r="L180">
        <v>30.5</v>
      </c>
    </row>
    <row r="181" spans="1:12" x14ac:dyDescent="0.25">
      <c r="A181" t="s">
        <v>364</v>
      </c>
      <c r="B181">
        <v>2022</v>
      </c>
      <c r="C181" t="str">
        <f t="shared" si="2"/>
        <v>Malaysia2022</v>
      </c>
      <c r="D181" s="3">
        <v>44870</v>
      </c>
      <c r="E181">
        <v>11</v>
      </c>
      <c r="F181">
        <v>4.2104840000000001</v>
      </c>
      <c r="G181">
        <v>101.97576599999999</v>
      </c>
      <c r="H181">
        <v>4923538</v>
      </c>
      <c r="I181">
        <v>36482</v>
      </c>
      <c r="J181">
        <v>0</v>
      </c>
      <c r="K181">
        <v>4887056</v>
      </c>
      <c r="L181">
        <v>7.4</v>
      </c>
    </row>
    <row r="182" spans="1:12" x14ac:dyDescent="0.25">
      <c r="A182" t="s">
        <v>333</v>
      </c>
      <c r="B182">
        <v>2022</v>
      </c>
      <c r="C182" t="str">
        <f t="shared" si="2"/>
        <v>Maldives2022</v>
      </c>
      <c r="D182" s="3">
        <v>44870</v>
      </c>
      <c r="E182">
        <v>11</v>
      </c>
      <c r="F182">
        <v>3.2027999999999999</v>
      </c>
      <c r="G182">
        <v>73.220699999999994</v>
      </c>
      <c r="H182">
        <v>185364</v>
      </c>
      <c r="I182">
        <v>308</v>
      </c>
      <c r="J182">
        <v>0</v>
      </c>
      <c r="K182">
        <v>185056</v>
      </c>
      <c r="L182">
        <v>1.7</v>
      </c>
    </row>
    <row r="183" spans="1:12" x14ac:dyDescent="0.25">
      <c r="A183" t="s">
        <v>66</v>
      </c>
      <c r="B183">
        <v>2022</v>
      </c>
      <c r="C183" t="str">
        <f t="shared" si="2"/>
        <v>Mali2022</v>
      </c>
      <c r="D183" s="3">
        <v>44870</v>
      </c>
      <c r="E183">
        <v>11</v>
      </c>
      <c r="F183">
        <v>17.570692000000001</v>
      </c>
      <c r="G183">
        <v>-3.9961660000000001</v>
      </c>
      <c r="H183">
        <v>32738</v>
      </c>
      <c r="I183">
        <v>742</v>
      </c>
      <c r="J183">
        <v>0</v>
      </c>
      <c r="K183">
        <v>31996</v>
      </c>
      <c r="L183">
        <v>22.7</v>
      </c>
    </row>
    <row r="184" spans="1:12" x14ac:dyDescent="0.25">
      <c r="A184" t="s">
        <v>276</v>
      </c>
      <c r="B184">
        <v>2022</v>
      </c>
      <c r="C184" t="str">
        <f t="shared" si="2"/>
        <v>Malta2022</v>
      </c>
      <c r="D184" s="3">
        <v>44870</v>
      </c>
      <c r="E184">
        <v>11</v>
      </c>
      <c r="F184">
        <v>35.9375</v>
      </c>
      <c r="G184">
        <v>14.375400000000001</v>
      </c>
      <c r="H184">
        <v>115459</v>
      </c>
      <c r="I184">
        <v>808</v>
      </c>
      <c r="J184">
        <v>0</v>
      </c>
      <c r="K184">
        <v>114651</v>
      </c>
      <c r="L184">
        <v>7</v>
      </c>
    </row>
    <row r="185" spans="1:12" x14ac:dyDescent="0.25">
      <c r="A185" t="s">
        <v>366</v>
      </c>
      <c r="B185">
        <v>2022</v>
      </c>
      <c r="C185" t="str">
        <f t="shared" si="2"/>
        <v>Marshall Islands2022</v>
      </c>
      <c r="D185" s="3">
        <v>44870</v>
      </c>
      <c r="E185">
        <v>11</v>
      </c>
      <c r="F185">
        <v>7.1315</v>
      </c>
      <c r="G185">
        <v>171.18450000000001</v>
      </c>
      <c r="H185">
        <v>15389</v>
      </c>
      <c r="I185">
        <v>17</v>
      </c>
      <c r="J185">
        <v>0</v>
      </c>
      <c r="K185">
        <v>15372</v>
      </c>
      <c r="L185">
        <v>1.1000000000000001</v>
      </c>
    </row>
    <row r="186" spans="1:12" x14ac:dyDescent="0.25">
      <c r="A186" t="s">
        <v>68</v>
      </c>
      <c r="B186">
        <v>2022</v>
      </c>
      <c r="C186" t="str">
        <f t="shared" si="2"/>
        <v>Mauritania2022</v>
      </c>
      <c r="D186" s="3">
        <v>44870</v>
      </c>
      <c r="E186">
        <v>11</v>
      </c>
      <c r="F186">
        <v>21.007899999999999</v>
      </c>
      <c r="G186">
        <v>-10.940799999999999</v>
      </c>
      <c r="H186">
        <v>63392</v>
      </c>
      <c r="I186">
        <v>997</v>
      </c>
      <c r="J186">
        <v>0</v>
      </c>
      <c r="K186">
        <v>62395</v>
      </c>
      <c r="L186">
        <v>15.7</v>
      </c>
    </row>
    <row r="187" spans="1:12" x14ac:dyDescent="0.25">
      <c r="A187" t="s">
        <v>70</v>
      </c>
      <c r="B187">
        <v>2022</v>
      </c>
      <c r="C187" t="str">
        <f t="shared" si="2"/>
        <v>Mauritius2022</v>
      </c>
      <c r="D187" s="3">
        <v>44870</v>
      </c>
      <c r="E187">
        <v>11</v>
      </c>
      <c r="F187">
        <v>-20.348403999999999</v>
      </c>
      <c r="G187">
        <v>57.552152</v>
      </c>
      <c r="H187">
        <v>265301</v>
      </c>
      <c r="I187">
        <v>1032</v>
      </c>
      <c r="J187">
        <v>0</v>
      </c>
      <c r="K187">
        <v>264269</v>
      </c>
      <c r="L187">
        <v>3.9</v>
      </c>
    </row>
    <row r="188" spans="1:12" x14ac:dyDescent="0.25">
      <c r="A188" t="s">
        <v>150</v>
      </c>
      <c r="B188">
        <v>2022</v>
      </c>
      <c r="C188" t="str">
        <f t="shared" si="2"/>
        <v>Mexico2022</v>
      </c>
      <c r="D188" s="3">
        <v>44870</v>
      </c>
      <c r="E188">
        <v>11</v>
      </c>
      <c r="F188">
        <v>23.634499999999999</v>
      </c>
      <c r="G188">
        <v>-102.5528</v>
      </c>
      <c r="H188">
        <v>7113658</v>
      </c>
      <c r="I188">
        <v>330424</v>
      </c>
      <c r="J188">
        <v>0</v>
      </c>
      <c r="K188">
        <v>6783234</v>
      </c>
      <c r="L188">
        <v>46.4</v>
      </c>
    </row>
    <row r="189" spans="1:12" x14ac:dyDescent="0.25">
      <c r="A189" t="s">
        <v>414</v>
      </c>
      <c r="B189">
        <v>2022</v>
      </c>
      <c r="C189" t="str">
        <f t="shared" si="2"/>
        <v>Micronesia (Fed. States of)2022</v>
      </c>
      <c r="D189" s="3">
        <v>44870</v>
      </c>
      <c r="E189">
        <v>11</v>
      </c>
      <c r="F189">
        <v>7.4256000000000002</v>
      </c>
      <c r="G189">
        <v>150.55080000000001</v>
      </c>
      <c r="H189">
        <v>22203</v>
      </c>
      <c r="I189">
        <v>55</v>
      </c>
      <c r="J189">
        <v>0</v>
      </c>
      <c r="K189">
        <v>22148</v>
      </c>
      <c r="L189">
        <v>2.5</v>
      </c>
    </row>
    <row r="190" spans="1:12" x14ac:dyDescent="0.25">
      <c r="A190" t="s">
        <v>290</v>
      </c>
      <c r="B190">
        <v>2022</v>
      </c>
      <c r="C190" t="str">
        <f t="shared" si="2"/>
        <v>Republic of Moldova2022</v>
      </c>
      <c r="D190" s="3">
        <v>44870</v>
      </c>
      <c r="E190">
        <v>11</v>
      </c>
      <c r="F190">
        <v>47.4116</v>
      </c>
      <c r="G190">
        <v>28.369900000000001</v>
      </c>
      <c r="H190">
        <v>593816</v>
      </c>
      <c r="I190">
        <v>11894</v>
      </c>
      <c r="J190">
        <v>0</v>
      </c>
      <c r="K190">
        <v>581922</v>
      </c>
      <c r="L190">
        <v>20</v>
      </c>
    </row>
    <row r="191" spans="1:12" x14ac:dyDescent="0.25">
      <c r="A191" t="s">
        <v>278</v>
      </c>
      <c r="B191">
        <v>2022</v>
      </c>
      <c r="C191" t="str">
        <f t="shared" si="2"/>
        <v>Monaco2022</v>
      </c>
      <c r="D191" s="3">
        <v>44870</v>
      </c>
      <c r="E191">
        <v>11</v>
      </c>
      <c r="F191">
        <v>43.7333</v>
      </c>
      <c r="G191">
        <v>7.4166999999999996</v>
      </c>
      <c r="H191">
        <v>15005</v>
      </c>
      <c r="I191">
        <v>65</v>
      </c>
      <c r="J191">
        <v>0</v>
      </c>
      <c r="K191">
        <v>14940</v>
      </c>
      <c r="L191">
        <v>4.3</v>
      </c>
    </row>
    <row r="192" spans="1:12" x14ac:dyDescent="0.25">
      <c r="A192" t="s">
        <v>370</v>
      </c>
      <c r="B192">
        <v>2022</v>
      </c>
      <c r="C192" t="str">
        <f t="shared" si="2"/>
        <v>Mongolia2022</v>
      </c>
      <c r="D192" s="3">
        <v>44870</v>
      </c>
      <c r="E192">
        <v>11</v>
      </c>
      <c r="F192">
        <v>46.862499999999997</v>
      </c>
      <c r="G192">
        <v>103.8467</v>
      </c>
      <c r="H192">
        <v>985445</v>
      </c>
      <c r="I192">
        <v>2131</v>
      </c>
      <c r="J192">
        <v>0</v>
      </c>
      <c r="K192">
        <v>983314</v>
      </c>
      <c r="L192">
        <v>2.2000000000000002</v>
      </c>
    </row>
    <row r="193" spans="1:12" x14ac:dyDescent="0.25">
      <c r="A193" t="s">
        <v>280</v>
      </c>
      <c r="B193">
        <v>2022</v>
      </c>
      <c r="C193" t="str">
        <f t="shared" si="2"/>
        <v>Montenegro2022</v>
      </c>
      <c r="D193" s="3">
        <v>44870</v>
      </c>
      <c r="E193">
        <v>11</v>
      </c>
      <c r="F193">
        <v>42.708677999999999</v>
      </c>
      <c r="G193">
        <v>19.374389999999998</v>
      </c>
      <c r="H193">
        <v>283055</v>
      </c>
      <c r="I193">
        <v>2787</v>
      </c>
      <c r="J193">
        <v>0</v>
      </c>
      <c r="K193">
        <v>280268</v>
      </c>
      <c r="L193">
        <v>9.8000000000000007</v>
      </c>
    </row>
    <row r="194" spans="1:12" x14ac:dyDescent="0.25">
      <c r="A194" t="s">
        <v>197</v>
      </c>
      <c r="B194">
        <v>2022</v>
      </c>
      <c r="C194" t="str">
        <f t="shared" si="2"/>
        <v>Morocco2022</v>
      </c>
      <c r="D194" s="3">
        <v>44870</v>
      </c>
      <c r="E194">
        <v>11</v>
      </c>
      <c r="F194">
        <v>31.791699999999999</v>
      </c>
      <c r="G194">
        <v>-7.0926</v>
      </c>
      <c r="H194">
        <v>1265965</v>
      </c>
      <c r="I194">
        <v>16281</v>
      </c>
      <c r="J194">
        <v>0</v>
      </c>
      <c r="K194">
        <v>1249684</v>
      </c>
      <c r="L194">
        <v>12.9</v>
      </c>
    </row>
    <row r="195" spans="1:12" x14ac:dyDescent="0.25">
      <c r="A195" t="s">
        <v>73</v>
      </c>
      <c r="B195">
        <v>2022</v>
      </c>
      <c r="C195" t="str">
        <f t="shared" ref="C195:C258" si="3">A195&amp;B195</f>
        <v>Mozambique2022</v>
      </c>
      <c r="D195" s="3">
        <v>44870</v>
      </c>
      <c r="E195">
        <v>11</v>
      </c>
      <c r="F195">
        <v>-18.665694999999999</v>
      </c>
      <c r="G195">
        <v>35.529561999999999</v>
      </c>
      <c r="H195">
        <v>230475</v>
      </c>
      <c r="I195">
        <v>2224</v>
      </c>
      <c r="J195">
        <v>0</v>
      </c>
      <c r="K195">
        <v>0</v>
      </c>
      <c r="L195">
        <v>9.6</v>
      </c>
    </row>
    <row r="196" spans="1:12" x14ac:dyDescent="0.25">
      <c r="A196" t="s">
        <v>435</v>
      </c>
      <c r="B196">
        <v>2022</v>
      </c>
      <c r="C196" t="str">
        <f t="shared" si="3"/>
        <v>MS Zaandam2022</v>
      </c>
      <c r="D196" s="3">
        <v>44870</v>
      </c>
      <c r="E196">
        <v>11</v>
      </c>
      <c r="F196">
        <v>0</v>
      </c>
      <c r="G196">
        <v>0</v>
      </c>
      <c r="H196">
        <v>9</v>
      </c>
      <c r="I196">
        <v>2</v>
      </c>
      <c r="J196">
        <v>0</v>
      </c>
      <c r="K196">
        <v>7</v>
      </c>
      <c r="L196">
        <v>222.2</v>
      </c>
    </row>
    <row r="197" spans="1:12" x14ac:dyDescent="0.25">
      <c r="A197" t="s">
        <v>75</v>
      </c>
      <c r="B197">
        <v>2022</v>
      </c>
      <c r="C197" t="str">
        <f t="shared" si="3"/>
        <v>Namibia2022</v>
      </c>
      <c r="D197" s="3">
        <v>44870</v>
      </c>
      <c r="E197">
        <v>11</v>
      </c>
      <c r="F197">
        <v>-22.957599999999999</v>
      </c>
      <c r="G197">
        <v>18.490400000000001</v>
      </c>
      <c r="H197">
        <v>169946</v>
      </c>
      <c r="I197">
        <v>4080</v>
      </c>
      <c r="J197">
        <v>0</v>
      </c>
      <c r="K197">
        <v>165866</v>
      </c>
      <c r="L197">
        <v>24</v>
      </c>
    </row>
    <row r="198" spans="1:12" x14ac:dyDescent="0.25">
      <c r="A198" t="s">
        <v>372</v>
      </c>
      <c r="B198">
        <v>2022</v>
      </c>
      <c r="C198" t="str">
        <f t="shared" si="3"/>
        <v>Nauru2022</v>
      </c>
      <c r="D198" s="3">
        <v>44870</v>
      </c>
      <c r="E198">
        <v>11</v>
      </c>
      <c r="F198">
        <v>-0.52280000000000004</v>
      </c>
      <c r="G198">
        <v>166.9315</v>
      </c>
      <c r="H198">
        <v>4611</v>
      </c>
      <c r="I198">
        <v>1</v>
      </c>
      <c r="J198">
        <v>0</v>
      </c>
      <c r="K198">
        <v>4610</v>
      </c>
      <c r="L198">
        <v>0.2</v>
      </c>
    </row>
    <row r="199" spans="1:12" x14ac:dyDescent="0.25">
      <c r="A199" t="s">
        <v>337</v>
      </c>
      <c r="B199">
        <v>2022</v>
      </c>
      <c r="C199" t="str">
        <f t="shared" si="3"/>
        <v>Nepal2022</v>
      </c>
      <c r="D199" s="3">
        <v>44870</v>
      </c>
      <c r="E199">
        <v>11</v>
      </c>
      <c r="F199">
        <v>28.166699999999999</v>
      </c>
      <c r="G199">
        <v>84.25</v>
      </c>
      <c r="H199">
        <v>1000708</v>
      </c>
      <c r="I199">
        <v>12019</v>
      </c>
      <c r="J199">
        <v>0</v>
      </c>
      <c r="K199">
        <v>988689</v>
      </c>
      <c r="L199">
        <v>12</v>
      </c>
    </row>
    <row r="200" spans="1:12" x14ac:dyDescent="0.25">
      <c r="A200" t="s">
        <v>282</v>
      </c>
      <c r="B200">
        <v>2022</v>
      </c>
      <c r="C200" t="str">
        <f t="shared" si="3"/>
        <v>Netherlands2022</v>
      </c>
      <c r="D200" s="3">
        <v>44870</v>
      </c>
      <c r="E200">
        <v>11</v>
      </c>
      <c r="F200">
        <v>52.132599999999996</v>
      </c>
      <c r="G200">
        <v>5.2912999999999997</v>
      </c>
      <c r="H200">
        <v>8521599</v>
      </c>
      <c r="I200">
        <v>22846</v>
      </c>
      <c r="J200">
        <v>0</v>
      </c>
      <c r="K200">
        <v>8498753</v>
      </c>
      <c r="L200">
        <v>2.7</v>
      </c>
    </row>
    <row r="201" spans="1:12" x14ac:dyDescent="0.25">
      <c r="A201" t="s">
        <v>282</v>
      </c>
      <c r="B201">
        <v>2022</v>
      </c>
      <c r="C201" t="str">
        <f t="shared" si="3"/>
        <v>Netherlands2022</v>
      </c>
      <c r="D201" s="3">
        <v>44870</v>
      </c>
      <c r="E201">
        <v>11</v>
      </c>
      <c r="F201">
        <v>12.521100000000001</v>
      </c>
      <c r="G201">
        <v>-69.968299999999999</v>
      </c>
      <c r="H201">
        <v>43379</v>
      </c>
      <c r="I201">
        <v>233</v>
      </c>
      <c r="J201">
        <v>0</v>
      </c>
      <c r="K201">
        <v>43146</v>
      </c>
      <c r="L201">
        <v>5.4</v>
      </c>
    </row>
    <row r="202" spans="1:12" x14ac:dyDescent="0.25">
      <c r="A202" t="s">
        <v>282</v>
      </c>
      <c r="B202">
        <v>2022</v>
      </c>
      <c r="C202" t="str">
        <f t="shared" si="3"/>
        <v>Netherlands2022</v>
      </c>
      <c r="D202" s="3">
        <v>44870</v>
      </c>
      <c r="E202">
        <v>11</v>
      </c>
      <c r="F202">
        <v>12.1784</v>
      </c>
      <c r="G202">
        <v>-68.238500000000002</v>
      </c>
      <c r="H202">
        <v>11467</v>
      </c>
      <c r="I202">
        <v>38</v>
      </c>
      <c r="J202">
        <v>0</v>
      </c>
      <c r="K202">
        <v>11429</v>
      </c>
      <c r="L202">
        <v>3.3</v>
      </c>
    </row>
    <row r="203" spans="1:12" x14ac:dyDescent="0.25">
      <c r="A203" t="s">
        <v>282</v>
      </c>
      <c r="B203">
        <v>2022</v>
      </c>
      <c r="C203" t="str">
        <f t="shared" si="3"/>
        <v>Netherlands2022</v>
      </c>
      <c r="D203" s="3">
        <v>44870</v>
      </c>
      <c r="E203">
        <v>11</v>
      </c>
      <c r="F203">
        <v>12.169600000000001</v>
      </c>
      <c r="G203">
        <v>-68.989999999999995</v>
      </c>
      <c r="H203">
        <v>45489</v>
      </c>
      <c r="I203">
        <v>293</v>
      </c>
      <c r="J203">
        <v>0</v>
      </c>
      <c r="K203">
        <v>45196</v>
      </c>
      <c r="L203">
        <v>6.4</v>
      </c>
    </row>
    <row r="204" spans="1:12" x14ac:dyDescent="0.25">
      <c r="A204" t="s">
        <v>282</v>
      </c>
      <c r="B204">
        <v>2022</v>
      </c>
      <c r="C204" t="str">
        <f t="shared" si="3"/>
        <v>Netherlands2022</v>
      </c>
      <c r="D204" s="3">
        <v>44870</v>
      </c>
      <c r="E204">
        <v>11</v>
      </c>
      <c r="F204">
        <v>18.0425</v>
      </c>
      <c r="G204">
        <v>-63.0548</v>
      </c>
      <c r="H204">
        <v>10931</v>
      </c>
      <c r="I204">
        <v>89</v>
      </c>
      <c r="J204">
        <v>0</v>
      </c>
      <c r="K204">
        <v>10842</v>
      </c>
      <c r="L204">
        <v>8.1</v>
      </c>
    </row>
    <row r="205" spans="1:12" x14ac:dyDescent="0.25">
      <c r="A205" t="s">
        <v>374</v>
      </c>
      <c r="B205">
        <v>2022</v>
      </c>
      <c r="C205" t="str">
        <f t="shared" si="3"/>
        <v>New Zealand2022</v>
      </c>
      <c r="D205" s="3">
        <v>44870</v>
      </c>
      <c r="E205">
        <v>11</v>
      </c>
      <c r="F205">
        <v>-40.900599999999997</v>
      </c>
      <c r="G205">
        <v>174.886</v>
      </c>
      <c r="H205">
        <v>1851689</v>
      </c>
      <c r="I205">
        <v>2106</v>
      </c>
      <c r="J205">
        <v>0</v>
      </c>
      <c r="K205">
        <v>1849583</v>
      </c>
      <c r="L205">
        <v>1.1000000000000001</v>
      </c>
    </row>
    <row r="206" spans="1:12" x14ac:dyDescent="0.25">
      <c r="A206" t="s">
        <v>374</v>
      </c>
      <c r="B206">
        <v>2022</v>
      </c>
      <c r="C206" t="str">
        <f t="shared" si="3"/>
        <v>New Zealand2022</v>
      </c>
      <c r="D206" s="3">
        <v>44870</v>
      </c>
      <c r="E206">
        <v>11</v>
      </c>
      <c r="F206">
        <v>-21.236699999999999</v>
      </c>
      <c r="G206">
        <v>-159.77770000000001</v>
      </c>
      <c r="H206">
        <v>6389</v>
      </c>
      <c r="I206">
        <v>1</v>
      </c>
      <c r="J206">
        <v>0</v>
      </c>
      <c r="K206">
        <v>6388</v>
      </c>
      <c r="L206">
        <v>0.2</v>
      </c>
    </row>
    <row r="207" spans="1:12" x14ac:dyDescent="0.25">
      <c r="A207" t="s">
        <v>374</v>
      </c>
      <c r="B207">
        <v>2022</v>
      </c>
      <c r="C207" t="str">
        <f t="shared" si="3"/>
        <v>New Zealand2022</v>
      </c>
      <c r="D207" s="3">
        <v>44870</v>
      </c>
      <c r="E207">
        <v>11</v>
      </c>
      <c r="F207">
        <v>-19.054400000000001</v>
      </c>
      <c r="G207">
        <v>-169.8672</v>
      </c>
      <c r="H207">
        <v>85</v>
      </c>
      <c r="I207">
        <v>0</v>
      </c>
      <c r="J207">
        <v>0</v>
      </c>
      <c r="K207">
        <v>85</v>
      </c>
      <c r="L207">
        <v>0</v>
      </c>
    </row>
    <row r="208" spans="1:12" x14ac:dyDescent="0.25">
      <c r="A208" t="s">
        <v>152</v>
      </c>
      <c r="B208">
        <v>2022</v>
      </c>
      <c r="C208" t="str">
        <f t="shared" si="3"/>
        <v>Nicaragua2022</v>
      </c>
      <c r="D208" s="3">
        <v>44870</v>
      </c>
      <c r="E208">
        <v>11</v>
      </c>
      <c r="F208">
        <v>12.865416</v>
      </c>
      <c r="G208">
        <v>-85.207228999999998</v>
      </c>
      <c r="H208">
        <v>15186</v>
      </c>
      <c r="I208">
        <v>245</v>
      </c>
      <c r="J208">
        <v>0</v>
      </c>
      <c r="K208">
        <v>14941</v>
      </c>
      <c r="L208">
        <v>16.100000000000001</v>
      </c>
    </row>
    <row r="209" spans="1:12" x14ac:dyDescent="0.25">
      <c r="A209" t="s">
        <v>77</v>
      </c>
      <c r="B209">
        <v>2022</v>
      </c>
      <c r="C209" t="str">
        <f t="shared" si="3"/>
        <v>Niger2022</v>
      </c>
      <c r="D209" s="3">
        <v>44870</v>
      </c>
      <c r="E209">
        <v>11</v>
      </c>
      <c r="F209">
        <v>17.607789</v>
      </c>
      <c r="G209">
        <v>8.0816660000000002</v>
      </c>
      <c r="H209">
        <v>9428</v>
      </c>
      <c r="I209">
        <v>314</v>
      </c>
      <c r="J209">
        <v>0</v>
      </c>
      <c r="K209">
        <v>9114</v>
      </c>
      <c r="L209">
        <v>33.299999999999997</v>
      </c>
    </row>
    <row r="210" spans="1:12" x14ac:dyDescent="0.25">
      <c r="A210" t="s">
        <v>79</v>
      </c>
      <c r="B210">
        <v>2022</v>
      </c>
      <c r="C210" t="str">
        <f t="shared" si="3"/>
        <v>Nigeria2022</v>
      </c>
      <c r="D210" s="3">
        <v>44870</v>
      </c>
      <c r="E210">
        <v>11</v>
      </c>
      <c r="F210">
        <v>9.0820000000000007</v>
      </c>
      <c r="G210">
        <v>8.6753</v>
      </c>
      <c r="H210">
        <v>266192</v>
      </c>
      <c r="I210">
        <v>3155</v>
      </c>
      <c r="J210">
        <v>0</v>
      </c>
      <c r="K210">
        <v>263037</v>
      </c>
      <c r="L210">
        <v>11.9</v>
      </c>
    </row>
    <row r="211" spans="1:12" x14ac:dyDescent="0.25">
      <c r="A211" t="s">
        <v>408</v>
      </c>
      <c r="B211">
        <v>2022</v>
      </c>
      <c r="C211" t="str">
        <f t="shared" si="3"/>
        <v>North Macedonia2022</v>
      </c>
      <c r="D211" s="3">
        <v>44870</v>
      </c>
      <c r="E211">
        <v>11</v>
      </c>
      <c r="F211">
        <v>41.608600000000003</v>
      </c>
      <c r="G211">
        <v>21.7453</v>
      </c>
      <c r="H211">
        <v>344146</v>
      </c>
      <c r="I211">
        <v>9564</v>
      </c>
      <c r="J211">
        <v>0</v>
      </c>
      <c r="K211">
        <v>334582</v>
      </c>
      <c r="L211">
        <v>27.8</v>
      </c>
    </row>
    <row r="212" spans="1:12" x14ac:dyDescent="0.25">
      <c r="A212" t="s">
        <v>284</v>
      </c>
      <c r="B212">
        <v>2022</v>
      </c>
      <c r="C212" t="str">
        <f t="shared" si="3"/>
        <v>Norway2022</v>
      </c>
      <c r="D212" s="3">
        <v>44870</v>
      </c>
      <c r="E212">
        <v>11</v>
      </c>
      <c r="F212">
        <v>60.472000000000001</v>
      </c>
      <c r="G212">
        <v>8.4688999999999997</v>
      </c>
      <c r="H212">
        <v>1465584</v>
      </c>
      <c r="I212">
        <v>4238</v>
      </c>
      <c r="J212">
        <v>0</v>
      </c>
      <c r="K212">
        <v>1461346</v>
      </c>
      <c r="L212">
        <v>2.9</v>
      </c>
    </row>
    <row r="213" spans="1:12" x14ac:dyDescent="0.25">
      <c r="A213" t="s">
        <v>199</v>
      </c>
      <c r="B213">
        <v>2022</v>
      </c>
      <c r="C213" t="str">
        <f t="shared" si="3"/>
        <v>Oman2022</v>
      </c>
      <c r="D213" s="3">
        <v>44870</v>
      </c>
      <c r="E213">
        <v>11</v>
      </c>
      <c r="F213">
        <v>21.512582999999999</v>
      </c>
      <c r="G213">
        <v>55.923254999999997</v>
      </c>
      <c r="H213">
        <v>398775</v>
      </c>
      <c r="I213">
        <v>4628</v>
      </c>
      <c r="J213">
        <v>0</v>
      </c>
      <c r="K213">
        <v>394147</v>
      </c>
      <c r="L213">
        <v>11.6</v>
      </c>
    </row>
    <row r="214" spans="1:12" x14ac:dyDescent="0.25">
      <c r="A214" t="s">
        <v>201</v>
      </c>
      <c r="B214">
        <v>2022</v>
      </c>
      <c r="C214" t="str">
        <f t="shared" si="3"/>
        <v>Pakistan2022</v>
      </c>
      <c r="D214" s="3">
        <v>44870</v>
      </c>
      <c r="E214">
        <v>11</v>
      </c>
      <c r="F214">
        <v>30.375299999999999</v>
      </c>
      <c r="G214">
        <v>69.345100000000002</v>
      </c>
      <c r="H214">
        <v>1574321</v>
      </c>
      <c r="I214">
        <v>30627</v>
      </c>
      <c r="J214">
        <v>0</v>
      </c>
      <c r="K214">
        <v>1543694</v>
      </c>
      <c r="L214">
        <v>19.5</v>
      </c>
    </row>
    <row r="215" spans="1:12" x14ac:dyDescent="0.25">
      <c r="A215" t="s">
        <v>378</v>
      </c>
      <c r="B215">
        <v>2022</v>
      </c>
      <c r="C215" t="str">
        <f t="shared" si="3"/>
        <v>Palau2022</v>
      </c>
      <c r="D215" s="3">
        <v>44870</v>
      </c>
      <c r="E215">
        <v>11</v>
      </c>
      <c r="F215">
        <v>7.5149999999999997</v>
      </c>
      <c r="G215">
        <v>134.58250000000001</v>
      </c>
      <c r="H215">
        <v>5513</v>
      </c>
      <c r="I215">
        <v>7</v>
      </c>
      <c r="J215">
        <v>0</v>
      </c>
      <c r="K215">
        <v>5506</v>
      </c>
      <c r="L215">
        <v>1.3</v>
      </c>
    </row>
    <row r="216" spans="1:12" x14ac:dyDescent="0.25">
      <c r="A216" t="s">
        <v>154</v>
      </c>
      <c r="B216">
        <v>2022</v>
      </c>
      <c r="C216" t="str">
        <f t="shared" si="3"/>
        <v>Panama2022</v>
      </c>
      <c r="D216" s="3">
        <v>44870</v>
      </c>
      <c r="E216">
        <v>11</v>
      </c>
      <c r="F216">
        <v>8.5380000000000003</v>
      </c>
      <c r="G216">
        <v>-80.7821</v>
      </c>
      <c r="H216">
        <v>990413</v>
      </c>
      <c r="I216">
        <v>8509</v>
      </c>
      <c r="J216">
        <v>0</v>
      </c>
      <c r="K216">
        <v>981904</v>
      </c>
      <c r="L216">
        <v>8.6</v>
      </c>
    </row>
    <row r="217" spans="1:12" x14ac:dyDescent="0.25">
      <c r="A217" t="s">
        <v>380</v>
      </c>
      <c r="B217">
        <v>2022</v>
      </c>
      <c r="C217" t="str">
        <f t="shared" si="3"/>
        <v>Papua New Guinea2022</v>
      </c>
      <c r="D217" s="3">
        <v>44870</v>
      </c>
      <c r="E217">
        <v>11</v>
      </c>
      <c r="F217">
        <v>-6.3149930000000003</v>
      </c>
      <c r="G217">
        <v>143.95554999999999</v>
      </c>
      <c r="H217">
        <v>45550</v>
      </c>
      <c r="I217">
        <v>668</v>
      </c>
      <c r="J217">
        <v>0</v>
      </c>
      <c r="K217">
        <v>44882</v>
      </c>
      <c r="L217">
        <v>14.7</v>
      </c>
    </row>
    <row r="218" spans="1:12" x14ac:dyDescent="0.25">
      <c r="A218" t="s">
        <v>156</v>
      </c>
      <c r="B218">
        <v>2022</v>
      </c>
      <c r="C218" t="str">
        <f t="shared" si="3"/>
        <v>Paraguay2022</v>
      </c>
      <c r="D218" s="3">
        <v>44870</v>
      </c>
      <c r="E218">
        <v>11</v>
      </c>
      <c r="F218">
        <v>-23.442499999999999</v>
      </c>
      <c r="G218">
        <v>-58.443800000000003</v>
      </c>
      <c r="H218">
        <v>717980</v>
      </c>
      <c r="I218">
        <v>19606</v>
      </c>
      <c r="J218">
        <v>0</v>
      </c>
      <c r="K218">
        <v>698374</v>
      </c>
      <c r="L218">
        <v>27.3</v>
      </c>
    </row>
    <row r="219" spans="1:12" x14ac:dyDescent="0.25">
      <c r="A219" t="s">
        <v>158</v>
      </c>
      <c r="B219">
        <v>2022</v>
      </c>
      <c r="C219" t="str">
        <f t="shared" si="3"/>
        <v>Peru2022</v>
      </c>
      <c r="D219" s="3">
        <v>44870</v>
      </c>
      <c r="E219">
        <v>11</v>
      </c>
      <c r="F219">
        <v>-9.19</v>
      </c>
      <c r="G219">
        <v>-75.015199999999993</v>
      </c>
      <c r="H219">
        <v>4161218</v>
      </c>
      <c r="I219">
        <v>217069</v>
      </c>
      <c r="J219">
        <v>0</v>
      </c>
      <c r="K219">
        <v>3944149</v>
      </c>
      <c r="L219">
        <v>52.2</v>
      </c>
    </row>
    <row r="220" spans="1:12" x14ac:dyDescent="0.25">
      <c r="A220" t="s">
        <v>382</v>
      </c>
      <c r="B220">
        <v>2022</v>
      </c>
      <c r="C220" t="str">
        <f t="shared" si="3"/>
        <v>Philippines2022</v>
      </c>
      <c r="D220" s="3">
        <v>44870</v>
      </c>
      <c r="E220">
        <v>11</v>
      </c>
      <c r="F220">
        <v>12.879721</v>
      </c>
      <c r="G220">
        <v>121.774017</v>
      </c>
      <c r="H220">
        <v>4008550</v>
      </c>
      <c r="I220">
        <v>64240</v>
      </c>
      <c r="J220">
        <v>0</v>
      </c>
      <c r="K220">
        <v>3944310</v>
      </c>
      <c r="L220">
        <v>16</v>
      </c>
    </row>
    <row r="221" spans="1:12" x14ac:dyDescent="0.25">
      <c r="A221" t="s">
        <v>286</v>
      </c>
      <c r="B221">
        <v>2022</v>
      </c>
      <c r="C221" t="str">
        <f t="shared" si="3"/>
        <v>Poland2022</v>
      </c>
      <c r="D221" s="3">
        <v>44870</v>
      </c>
      <c r="E221">
        <v>11</v>
      </c>
      <c r="F221">
        <v>51.919400000000003</v>
      </c>
      <c r="G221">
        <v>19.145099999999999</v>
      </c>
      <c r="H221">
        <v>6343675</v>
      </c>
      <c r="I221">
        <v>118170</v>
      </c>
      <c r="J221">
        <v>0</v>
      </c>
      <c r="K221">
        <v>6225505</v>
      </c>
      <c r="L221">
        <v>18.600000000000001</v>
      </c>
    </row>
    <row r="222" spans="1:12" x14ac:dyDescent="0.25">
      <c r="A222" t="s">
        <v>288</v>
      </c>
      <c r="B222">
        <v>2022</v>
      </c>
      <c r="C222" t="str">
        <f t="shared" si="3"/>
        <v>Portugal2022</v>
      </c>
      <c r="D222" s="3">
        <v>44870</v>
      </c>
      <c r="E222">
        <v>11</v>
      </c>
      <c r="F222">
        <v>39.399900000000002</v>
      </c>
      <c r="G222">
        <v>-8.2245000000000008</v>
      </c>
      <c r="H222">
        <v>5520731</v>
      </c>
      <c r="I222">
        <v>25228</v>
      </c>
      <c r="J222">
        <v>0</v>
      </c>
      <c r="K222">
        <v>5495503</v>
      </c>
      <c r="L222">
        <v>4.5999999999999996</v>
      </c>
    </row>
    <row r="223" spans="1:12" x14ac:dyDescent="0.25">
      <c r="A223" t="s">
        <v>203</v>
      </c>
      <c r="B223">
        <v>2022</v>
      </c>
      <c r="C223" t="str">
        <f t="shared" si="3"/>
        <v>Qatar2022</v>
      </c>
      <c r="D223" s="3">
        <v>44870</v>
      </c>
      <c r="E223">
        <v>11</v>
      </c>
      <c r="F223">
        <v>25.354800000000001</v>
      </c>
      <c r="G223">
        <v>51.183900000000001</v>
      </c>
      <c r="H223">
        <v>471004</v>
      </c>
      <c r="I223">
        <v>684</v>
      </c>
      <c r="J223">
        <v>0</v>
      </c>
      <c r="K223">
        <v>470320</v>
      </c>
      <c r="L223">
        <v>1.5</v>
      </c>
    </row>
    <row r="224" spans="1:12" x14ac:dyDescent="0.25">
      <c r="A224" t="s">
        <v>292</v>
      </c>
      <c r="B224">
        <v>2022</v>
      </c>
      <c r="C224" t="str">
        <f t="shared" si="3"/>
        <v>Romania2022</v>
      </c>
      <c r="D224" s="3">
        <v>44870</v>
      </c>
      <c r="E224">
        <v>11</v>
      </c>
      <c r="F224">
        <v>45.943199999999997</v>
      </c>
      <c r="G224">
        <v>24.966799999999999</v>
      </c>
      <c r="H224">
        <v>3288755</v>
      </c>
      <c r="I224">
        <v>67211</v>
      </c>
      <c r="J224">
        <v>0</v>
      </c>
      <c r="K224">
        <v>3221544</v>
      </c>
      <c r="L224">
        <v>20.399999999999999</v>
      </c>
    </row>
    <row r="225" spans="1:12" x14ac:dyDescent="0.25">
      <c r="A225" t="s">
        <v>294</v>
      </c>
      <c r="B225">
        <v>2022</v>
      </c>
      <c r="C225" t="str">
        <f t="shared" si="3"/>
        <v>Russian Federation2022</v>
      </c>
      <c r="D225" s="3">
        <v>44870</v>
      </c>
      <c r="E225">
        <v>11</v>
      </c>
      <c r="F225">
        <v>61.524009999999997</v>
      </c>
      <c r="G225">
        <v>105.31875599999999</v>
      </c>
      <c r="H225">
        <v>21154149</v>
      </c>
      <c r="I225">
        <v>382644</v>
      </c>
      <c r="J225">
        <v>0</v>
      </c>
      <c r="K225">
        <v>20771505</v>
      </c>
      <c r="L225">
        <v>18.100000000000001</v>
      </c>
    </row>
    <row r="226" spans="1:12" x14ac:dyDescent="0.25">
      <c r="A226" t="s">
        <v>81</v>
      </c>
      <c r="B226">
        <v>2022</v>
      </c>
      <c r="C226" t="str">
        <f t="shared" si="3"/>
        <v>Rwanda2022</v>
      </c>
      <c r="D226" s="3">
        <v>44870</v>
      </c>
      <c r="E226">
        <v>11</v>
      </c>
      <c r="F226">
        <v>-1.9402999999999999</v>
      </c>
      <c r="G226">
        <v>29.873899999999999</v>
      </c>
      <c r="H226">
        <v>132584</v>
      </c>
      <c r="I226">
        <v>1467</v>
      </c>
      <c r="J226">
        <v>0</v>
      </c>
      <c r="K226">
        <v>131117</v>
      </c>
      <c r="L226">
        <v>11.1</v>
      </c>
    </row>
    <row r="227" spans="1:12" x14ac:dyDescent="0.25">
      <c r="A227" t="s">
        <v>160</v>
      </c>
      <c r="B227">
        <v>2022</v>
      </c>
      <c r="C227" t="str">
        <f t="shared" si="3"/>
        <v>Saint Kitts and Nevis2022</v>
      </c>
      <c r="D227" s="3">
        <v>44870</v>
      </c>
      <c r="E227">
        <v>11</v>
      </c>
      <c r="F227">
        <v>17.357821999999999</v>
      </c>
      <c r="G227">
        <v>-62.782997999999999</v>
      </c>
      <c r="H227">
        <v>6549</v>
      </c>
      <c r="I227">
        <v>46</v>
      </c>
      <c r="J227">
        <v>0</v>
      </c>
      <c r="K227">
        <v>6503</v>
      </c>
      <c r="L227">
        <v>7</v>
      </c>
    </row>
    <row r="228" spans="1:12" x14ac:dyDescent="0.25">
      <c r="A228" t="s">
        <v>162</v>
      </c>
      <c r="B228">
        <v>2022</v>
      </c>
      <c r="C228" t="str">
        <f t="shared" si="3"/>
        <v>Saint Lucia2022</v>
      </c>
      <c r="D228" s="3">
        <v>44870</v>
      </c>
      <c r="E228">
        <v>11</v>
      </c>
      <c r="F228">
        <v>13.9094</v>
      </c>
      <c r="G228">
        <v>-60.978900000000003</v>
      </c>
      <c r="H228">
        <v>29654</v>
      </c>
      <c r="I228">
        <v>407</v>
      </c>
      <c r="J228">
        <v>0</v>
      </c>
      <c r="K228">
        <v>29247</v>
      </c>
      <c r="L228">
        <v>13.7</v>
      </c>
    </row>
    <row r="229" spans="1:12" x14ac:dyDescent="0.25">
      <c r="A229" t="s">
        <v>164</v>
      </c>
      <c r="B229">
        <v>2022</v>
      </c>
      <c r="C229" t="str">
        <f t="shared" si="3"/>
        <v>Saint Vincent and the Grenadines2022</v>
      </c>
      <c r="D229" s="3">
        <v>44870</v>
      </c>
      <c r="E229">
        <v>11</v>
      </c>
      <c r="F229">
        <v>12.984299999999999</v>
      </c>
      <c r="G229">
        <v>-61.287199999999999</v>
      </c>
      <c r="H229">
        <v>9459</v>
      </c>
      <c r="I229">
        <v>116</v>
      </c>
      <c r="J229">
        <v>0</v>
      </c>
      <c r="K229">
        <v>9343</v>
      </c>
      <c r="L229">
        <v>12.3</v>
      </c>
    </row>
    <row r="230" spans="1:12" x14ac:dyDescent="0.25">
      <c r="A230" t="s">
        <v>386</v>
      </c>
      <c r="B230">
        <v>2022</v>
      </c>
      <c r="C230" t="str">
        <f t="shared" si="3"/>
        <v>Samoa2022</v>
      </c>
      <c r="D230" s="3">
        <v>44870</v>
      </c>
      <c r="E230">
        <v>11</v>
      </c>
      <c r="F230">
        <v>-13.759</v>
      </c>
      <c r="G230">
        <v>-172.1046</v>
      </c>
      <c r="H230">
        <v>15946</v>
      </c>
      <c r="I230">
        <v>29</v>
      </c>
      <c r="J230">
        <v>0</v>
      </c>
      <c r="K230">
        <v>15917</v>
      </c>
      <c r="L230">
        <v>1.8</v>
      </c>
    </row>
    <row r="231" spans="1:12" x14ac:dyDescent="0.25">
      <c r="A231" t="s">
        <v>296</v>
      </c>
      <c r="B231">
        <v>2022</v>
      </c>
      <c r="C231" t="str">
        <f t="shared" si="3"/>
        <v>San Marino2022</v>
      </c>
      <c r="D231" s="3">
        <v>44870</v>
      </c>
      <c r="E231">
        <v>11</v>
      </c>
      <c r="F231">
        <v>43.942399999999999</v>
      </c>
      <c r="G231">
        <v>12.457800000000001</v>
      </c>
      <c r="H231">
        <v>21662</v>
      </c>
      <c r="I231">
        <v>119</v>
      </c>
      <c r="J231">
        <v>0</v>
      </c>
      <c r="K231">
        <v>21543</v>
      </c>
      <c r="L231">
        <v>5.5</v>
      </c>
    </row>
    <row r="232" spans="1:12" x14ac:dyDescent="0.25">
      <c r="A232" t="s">
        <v>83</v>
      </c>
      <c r="B232">
        <v>2022</v>
      </c>
      <c r="C232" t="str">
        <f t="shared" si="3"/>
        <v>Sao Tome and Principe2022</v>
      </c>
      <c r="D232" s="3">
        <v>44870</v>
      </c>
      <c r="E232">
        <v>11</v>
      </c>
      <c r="F232">
        <v>0.18640000000000001</v>
      </c>
      <c r="G232">
        <v>6.6131000000000002</v>
      </c>
      <c r="H232">
        <v>6270</v>
      </c>
      <c r="I232">
        <v>77</v>
      </c>
      <c r="J232">
        <v>0</v>
      </c>
      <c r="K232">
        <v>6193</v>
      </c>
      <c r="L232">
        <v>12.3</v>
      </c>
    </row>
    <row r="233" spans="1:12" x14ac:dyDescent="0.25">
      <c r="A233" t="s">
        <v>205</v>
      </c>
      <c r="B233">
        <v>2022</v>
      </c>
      <c r="C233" t="str">
        <f t="shared" si="3"/>
        <v>Saudi Arabia2022</v>
      </c>
      <c r="D233" s="3">
        <v>44870</v>
      </c>
      <c r="E233">
        <v>11</v>
      </c>
      <c r="F233">
        <v>23.885942</v>
      </c>
      <c r="G233">
        <v>45.079161999999997</v>
      </c>
      <c r="H233">
        <v>823494</v>
      </c>
      <c r="I233">
        <v>9417</v>
      </c>
      <c r="J233">
        <v>0</v>
      </c>
      <c r="K233">
        <v>814077</v>
      </c>
      <c r="L233">
        <v>11.4</v>
      </c>
    </row>
    <row r="234" spans="1:12" x14ac:dyDescent="0.25">
      <c r="A234" t="s">
        <v>85</v>
      </c>
      <c r="B234">
        <v>2022</v>
      </c>
      <c r="C234" t="str">
        <f t="shared" si="3"/>
        <v>Senegal2022</v>
      </c>
      <c r="D234" s="3">
        <v>44870</v>
      </c>
      <c r="E234">
        <v>11</v>
      </c>
      <c r="F234">
        <v>14.497400000000001</v>
      </c>
      <c r="G234">
        <v>-14.452400000000001</v>
      </c>
      <c r="H234">
        <v>88679</v>
      </c>
      <c r="I234">
        <v>1968</v>
      </c>
      <c r="J234">
        <v>0</v>
      </c>
      <c r="K234">
        <v>86711</v>
      </c>
      <c r="L234">
        <v>22.2</v>
      </c>
    </row>
    <row r="235" spans="1:12" x14ac:dyDescent="0.25">
      <c r="A235" t="s">
        <v>298</v>
      </c>
      <c r="B235">
        <v>2022</v>
      </c>
      <c r="C235" t="str">
        <f t="shared" si="3"/>
        <v>Serbia2022</v>
      </c>
      <c r="D235" s="3">
        <v>44870</v>
      </c>
      <c r="E235">
        <v>11</v>
      </c>
      <c r="F235">
        <v>44.016500000000001</v>
      </c>
      <c r="G235">
        <v>21.0059</v>
      </c>
      <c r="H235">
        <v>2408130</v>
      </c>
      <c r="I235">
        <v>17275</v>
      </c>
      <c r="J235">
        <v>0</v>
      </c>
      <c r="K235">
        <v>2390855</v>
      </c>
      <c r="L235">
        <v>7.2</v>
      </c>
    </row>
    <row r="236" spans="1:12" x14ac:dyDescent="0.25">
      <c r="A236" t="s">
        <v>87</v>
      </c>
      <c r="B236">
        <v>2022</v>
      </c>
      <c r="C236" t="str">
        <f t="shared" si="3"/>
        <v>Seychelles2022</v>
      </c>
      <c r="D236" s="3">
        <v>44870</v>
      </c>
      <c r="E236">
        <v>11</v>
      </c>
      <c r="F236">
        <v>-4.6795999999999998</v>
      </c>
      <c r="G236">
        <v>55.491999999999997</v>
      </c>
      <c r="H236">
        <v>49380</v>
      </c>
      <c r="I236">
        <v>171</v>
      </c>
      <c r="J236">
        <v>0</v>
      </c>
      <c r="K236">
        <v>49209</v>
      </c>
      <c r="L236">
        <v>3.5</v>
      </c>
    </row>
    <row r="237" spans="1:12" x14ac:dyDescent="0.25">
      <c r="A237" t="s">
        <v>89</v>
      </c>
      <c r="B237">
        <v>2022</v>
      </c>
      <c r="C237" t="str">
        <f t="shared" si="3"/>
        <v>Sierra Leone2022</v>
      </c>
      <c r="D237" s="3">
        <v>44870</v>
      </c>
      <c r="E237">
        <v>11</v>
      </c>
      <c r="F237">
        <v>8.4605549999999994</v>
      </c>
      <c r="G237">
        <v>-11.779889000000001</v>
      </c>
      <c r="H237">
        <v>7754</v>
      </c>
      <c r="I237">
        <v>126</v>
      </c>
      <c r="J237">
        <v>0</v>
      </c>
      <c r="K237">
        <v>7628</v>
      </c>
      <c r="L237">
        <v>16.2</v>
      </c>
    </row>
    <row r="238" spans="1:12" x14ac:dyDescent="0.25">
      <c r="A238" t="s">
        <v>388</v>
      </c>
      <c r="B238">
        <v>2022</v>
      </c>
      <c r="C238" t="str">
        <f t="shared" si="3"/>
        <v>Singapore2022</v>
      </c>
      <c r="D238" s="3">
        <v>44870</v>
      </c>
      <c r="E238">
        <v>11</v>
      </c>
      <c r="F238">
        <v>1.2833000000000001</v>
      </c>
      <c r="G238">
        <v>103.83329999999999</v>
      </c>
      <c r="H238">
        <v>2121435</v>
      </c>
      <c r="I238">
        <v>1686</v>
      </c>
      <c r="J238">
        <v>0</v>
      </c>
      <c r="K238">
        <v>2119749</v>
      </c>
      <c r="L238">
        <v>0.8</v>
      </c>
    </row>
    <row r="239" spans="1:12" x14ac:dyDescent="0.25">
      <c r="A239" t="s">
        <v>300</v>
      </c>
      <c r="B239">
        <v>2022</v>
      </c>
      <c r="C239" t="str">
        <f t="shared" si="3"/>
        <v>Slovakia2022</v>
      </c>
      <c r="D239" s="3">
        <v>44870</v>
      </c>
      <c r="E239">
        <v>11</v>
      </c>
      <c r="F239">
        <v>48.668999999999997</v>
      </c>
      <c r="G239">
        <v>19.699000000000002</v>
      </c>
      <c r="H239">
        <v>2644984</v>
      </c>
      <c r="I239">
        <v>20629</v>
      </c>
      <c r="J239">
        <v>0</v>
      </c>
      <c r="K239">
        <v>2624355</v>
      </c>
      <c r="L239">
        <v>7.8</v>
      </c>
    </row>
    <row r="240" spans="1:12" x14ac:dyDescent="0.25">
      <c r="A240" t="s">
        <v>302</v>
      </c>
      <c r="B240">
        <v>2022</v>
      </c>
      <c r="C240" t="str">
        <f t="shared" si="3"/>
        <v>Slovenia2022</v>
      </c>
      <c r="D240" s="3">
        <v>44870</v>
      </c>
      <c r="E240">
        <v>11</v>
      </c>
      <c r="F240">
        <v>46.151200000000003</v>
      </c>
      <c r="G240">
        <v>14.9955</v>
      </c>
      <c r="H240">
        <v>1237624</v>
      </c>
      <c r="I240">
        <v>6893</v>
      </c>
      <c r="J240">
        <v>0</v>
      </c>
      <c r="K240">
        <v>1230731</v>
      </c>
      <c r="L240">
        <v>5.6</v>
      </c>
    </row>
    <row r="241" spans="1:12" x14ac:dyDescent="0.25">
      <c r="A241" t="s">
        <v>390</v>
      </c>
      <c r="B241">
        <v>2022</v>
      </c>
      <c r="C241" t="str">
        <f t="shared" si="3"/>
        <v>Solomon Islands2022</v>
      </c>
      <c r="D241" s="3">
        <v>44870</v>
      </c>
      <c r="E241">
        <v>11</v>
      </c>
      <c r="F241">
        <v>-9.6456999999999997</v>
      </c>
      <c r="G241">
        <v>160.15620000000001</v>
      </c>
      <c r="H241">
        <v>21544</v>
      </c>
      <c r="I241">
        <v>153</v>
      </c>
      <c r="J241">
        <v>0</v>
      </c>
      <c r="K241">
        <v>21391</v>
      </c>
      <c r="L241">
        <v>7.1</v>
      </c>
    </row>
    <row r="242" spans="1:12" x14ac:dyDescent="0.25">
      <c r="A242" t="s">
        <v>436</v>
      </c>
      <c r="B242">
        <v>2022</v>
      </c>
      <c r="C242" t="str">
        <f t="shared" si="3"/>
        <v>Somalia2022</v>
      </c>
      <c r="D242" s="3">
        <v>44870</v>
      </c>
      <c r="E242">
        <v>11</v>
      </c>
      <c r="F242">
        <v>5.1521489999999996</v>
      </c>
      <c r="G242">
        <v>46.199615999999999</v>
      </c>
      <c r="H242">
        <v>27243</v>
      </c>
      <c r="I242">
        <v>1361</v>
      </c>
      <c r="J242">
        <v>0</v>
      </c>
      <c r="K242">
        <v>25882</v>
      </c>
      <c r="L242">
        <v>50</v>
      </c>
    </row>
    <row r="243" spans="1:12" x14ac:dyDescent="0.25">
      <c r="A243" t="s">
        <v>91</v>
      </c>
      <c r="B243">
        <v>2022</v>
      </c>
      <c r="C243" t="str">
        <f t="shared" si="3"/>
        <v>South Africa2022</v>
      </c>
      <c r="D243" s="3">
        <v>44870</v>
      </c>
      <c r="E243">
        <v>11</v>
      </c>
      <c r="F243">
        <v>-30.5595</v>
      </c>
      <c r="G243">
        <v>22.9375</v>
      </c>
      <c r="H243">
        <v>4029737</v>
      </c>
      <c r="I243">
        <v>102363</v>
      </c>
      <c r="J243">
        <v>0</v>
      </c>
      <c r="K243">
        <v>3927374</v>
      </c>
      <c r="L243">
        <v>25.4</v>
      </c>
    </row>
    <row r="244" spans="1:12" x14ac:dyDescent="0.25">
      <c r="A244" t="s">
        <v>93</v>
      </c>
      <c r="B244">
        <v>2022</v>
      </c>
      <c r="C244" t="str">
        <f t="shared" si="3"/>
        <v>South Sudan2022</v>
      </c>
      <c r="D244" s="3">
        <v>44870</v>
      </c>
      <c r="E244">
        <v>11</v>
      </c>
      <c r="F244">
        <v>6.8769999999999998</v>
      </c>
      <c r="G244">
        <v>31.306999999999999</v>
      </c>
      <c r="H244">
        <v>18318</v>
      </c>
      <c r="I244">
        <v>138</v>
      </c>
      <c r="J244">
        <v>0</v>
      </c>
      <c r="K244">
        <v>18180</v>
      </c>
      <c r="L244">
        <v>7.5</v>
      </c>
    </row>
    <row r="245" spans="1:12" x14ac:dyDescent="0.25">
      <c r="A245" t="s">
        <v>304</v>
      </c>
      <c r="B245">
        <v>2022</v>
      </c>
      <c r="C245" t="str">
        <f t="shared" si="3"/>
        <v>Spain2022</v>
      </c>
      <c r="D245" s="3">
        <v>44870</v>
      </c>
      <c r="E245">
        <v>11</v>
      </c>
      <c r="F245">
        <v>40.463667000000001</v>
      </c>
      <c r="G245">
        <v>-3.7492200000000002</v>
      </c>
      <c r="H245">
        <v>13529643</v>
      </c>
      <c r="I245">
        <v>115239</v>
      </c>
      <c r="J245">
        <v>0</v>
      </c>
      <c r="K245">
        <v>13414404</v>
      </c>
      <c r="L245">
        <v>8.5</v>
      </c>
    </row>
    <row r="246" spans="1:12" x14ac:dyDescent="0.25">
      <c r="A246" t="s">
        <v>339</v>
      </c>
      <c r="B246">
        <v>2022</v>
      </c>
      <c r="C246" t="str">
        <f t="shared" si="3"/>
        <v>Sri Lanka2022</v>
      </c>
      <c r="D246" s="3">
        <v>44870</v>
      </c>
      <c r="E246">
        <v>11</v>
      </c>
      <c r="F246">
        <v>7.8730539999999998</v>
      </c>
      <c r="G246">
        <v>80.771797000000007</v>
      </c>
      <c r="H246">
        <v>671320</v>
      </c>
      <c r="I246">
        <v>16782</v>
      </c>
      <c r="J246">
        <v>0</v>
      </c>
      <c r="K246">
        <v>654538</v>
      </c>
      <c r="L246">
        <v>25</v>
      </c>
    </row>
    <row r="247" spans="1:12" x14ac:dyDescent="0.25">
      <c r="A247" t="s">
        <v>207</v>
      </c>
      <c r="B247">
        <v>2022</v>
      </c>
      <c r="C247" t="str">
        <f t="shared" si="3"/>
        <v>Sudan2022</v>
      </c>
      <c r="D247" s="3">
        <v>44870</v>
      </c>
      <c r="E247">
        <v>11</v>
      </c>
      <c r="F247">
        <v>12.8628</v>
      </c>
      <c r="G247">
        <v>30.217600000000001</v>
      </c>
      <c r="H247">
        <v>63509</v>
      </c>
      <c r="I247">
        <v>4972</v>
      </c>
      <c r="J247">
        <v>0</v>
      </c>
      <c r="K247">
        <v>58537</v>
      </c>
      <c r="L247">
        <v>78.3</v>
      </c>
    </row>
    <row r="248" spans="1:12" x14ac:dyDescent="0.25">
      <c r="A248" t="s">
        <v>437</v>
      </c>
      <c r="B248">
        <v>2022</v>
      </c>
      <c r="C248" t="str">
        <f t="shared" si="3"/>
        <v>Summer Olympics 20202022</v>
      </c>
      <c r="D248" s="3">
        <v>44870</v>
      </c>
      <c r="E248">
        <v>11</v>
      </c>
      <c r="F248">
        <v>35.649099999999997</v>
      </c>
      <c r="G248">
        <v>139.77369999999999</v>
      </c>
      <c r="H248">
        <v>865</v>
      </c>
      <c r="I248">
        <v>0</v>
      </c>
      <c r="J248">
        <v>0</v>
      </c>
      <c r="K248">
        <v>865</v>
      </c>
      <c r="L248">
        <v>0</v>
      </c>
    </row>
    <row r="249" spans="1:12" x14ac:dyDescent="0.25">
      <c r="A249" t="s">
        <v>166</v>
      </c>
      <c r="B249">
        <v>2022</v>
      </c>
      <c r="C249" t="str">
        <f t="shared" si="3"/>
        <v>Suriname2022</v>
      </c>
      <c r="D249" s="3">
        <v>44870</v>
      </c>
      <c r="E249">
        <v>11</v>
      </c>
      <c r="F249">
        <v>3.9192999999999998</v>
      </c>
      <c r="G249">
        <v>-56.027799999999999</v>
      </c>
      <c r="H249">
        <v>81228</v>
      </c>
      <c r="I249">
        <v>1392</v>
      </c>
      <c r="J249">
        <v>0</v>
      </c>
      <c r="K249">
        <v>79836</v>
      </c>
      <c r="L249">
        <v>17.100000000000001</v>
      </c>
    </row>
    <row r="250" spans="1:12" x14ac:dyDescent="0.25">
      <c r="A250" t="s">
        <v>306</v>
      </c>
      <c r="B250">
        <v>2022</v>
      </c>
      <c r="C250" t="str">
        <f t="shared" si="3"/>
        <v>Sweden2022</v>
      </c>
      <c r="D250" s="3">
        <v>44870</v>
      </c>
      <c r="E250">
        <v>11</v>
      </c>
      <c r="F250">
        <v>60.128160999999999</v>
      </c>
      <c r="G250">
        <v>18.643501000000001</v>
      </c>
      <c r="H250">
        <v>2614997</v>
      </c>
      <c r="I250">
        <v>20753</v>
      </c>
      <c r="J250">
        <v>0</v>
      </c>
      <c r="K250">
        <v>2594244</v>
      </c>
      <c r="L250">
        <v>7.9</v>
      </c>
    </row>
    <row r="251" spans="1:12" x14ac:dyDescent="0.25">
      <c r="A251" t="s">
        <v>308</v>
      </c>
      <c r="B251">
        <v>2022</v>
      </c>
      <c r="C251" t="str">
        <f t="shared" si="3"/>
        <v>Switzerland2022</v>
      </c>
      <c r="D251" s="3">
        <v>44870</v>
      </c>
      <c r="E251">
        <v>11</v>
      </c>
      <c r="F251">
        <v>46.818199999999997</v>
      </c>
      <c r="G251">
        <v>8.2274999999999991</v>
      </c>
      <c r="H251">
        <v>4255891</v>
      </c>
      <c r="I251">
        <v>14081</v>
      </c>
      <c r="J251">
        <v>0</v>
      </c>
      <c r="K251">
        <v>4241810</v>
      </c>
      <c r="L251">
        <v>3.3</v>
      </c>
    </row>
    <row r="252" spans="1:12" x14ac:dyDescent="0.25">
      <c r="A252" t="s">
        <v>209</v>
      </c>
      <c r="B252">
        <v>2022</v>
      </c>
      <c r="C252" t="str">
        <f t="shared" si="3"/>
        <v>Syria2022</v>
      </c>
      <c r="D252" s="3">
        <v>44870</v>
      </c>
      <c r="E252">
        <v>11</v>
      </c>
      <c r="F252">
        <v>34.802075000000002</v>
      </c>
      <c r="G252">
        <v>38.996814999999998</v>
      </c>
      <c r="H252">
        <v>57367</v>
      </c>
      <c r="I252">
        <v>3163</v>
      </c>
      <c r="J252">
        <v>0</v>
      </c>
      <c r="K252">
        <v>0</v>
      </c>
      <c r="L252">
        <v>55.1</v>
      </c>
    </row>
    <row r="253" spans="1:12" x14ac:dyDescent="0.25">
      <c r="A253" t="s">
        <v>438</v>
      </c>
      <c r="B253">
        <v>2022</v>
      </c>
      <c r="C253" t="str">
        <f t="shared" si="3"/>
        <v>Taiwan*2022</v>
      </c>
      <c r="D253" s="3">
        <v>44870</v>
      </c>
      <c r="E253">
        <v>11</v>
      </c>
      <c r="F253">
        <v>23.7</v>
      </c>
      <c r="G253">
        <v>121</v>
      </c>
      <c r="H253">
        <v>7863193</v>
      </c>
      <c r="I253">
        <v>13151</v>
      </c>
      <c r="J253">
        <v>0</v>
      </c>
      <c r="K253">
        <v>7850042</v>
      </c>
      <c r="L253">
        <v>1.7</v>
      </c>
    </row>
    <row r="254" spans="1:12" x14ac:dyDescent="0.25">
      <c r="A254" t="s">
        <v>310</v>
      </c>
      <c r="B254">
        <v>2022</v>
      </c>
      <c r="C254" t="str">
        <f t="shared" si="3"/>
        <v>Tajikistan2022</v>
      </c>
      <c r="D254" s="3">
        <v>44870</v>
      </c>
      <c r="E254">
        <v>11</v>
      </c>
      <c r="F254">
        <v>38.860999999999997</v>
      </c>
      <c r="G254">
        <v>71.2761</v>
      </c>
      <c r="H254">
        <v>17786</v>
      </c>
      <c r="I254">
        <v>125</v>
      </c>
      <c r="J254">
        <v>0</v>
      </c>
      <c r="K254">
        <v>17661</v>
      </c>
      <c r="L254">
        <v>7</v>
      </c>
    </row>
    <row r="255" spans="1:12" x14ac:dyDescent="0.25">
      <c r="A255" t="s">
        <v>99</v>
      </c>
      <c r="B255">
        <v>2022</v>
      </c>
      <c r="C255" t="str">
        <f t="shared" si="3"/>
        <v>United Republic of Tanzania2022</v>
      </c>
      <c r="D255" s="3">
        <v>44870</v>
      </c>
      <c r="E255">
        <v>11</v>
      </c>
      <c r="F255">
        <v>-6.3690280000000001</v>
      </c>
      <c r="G255">
        <v>34.888821999999998</v>
      </c>
      <c r="H255">
        <v>40054</v>
      </c>
      <c r="I255">
        <v>845</v>
      </c>
      <c r="J255">
        <v>0</v>
      </c>
      <c r="K255">
        <v>39209</v>
      </c>
      <c r="L255">
        <v>21.1</v>
      </c>
    </row>
    <row r="256" spans="1:12" x14ac:dyDescent="0.25">
      <c r="A256" t="s">
        <v>341</v>
      </c>
      <c r="B256">
        <v>2022</v>
      </c>
      <c r="C256" t="str">
        <f t="shared" si="3"/>
        <v>Thailand2022</v>
      </c>
      <c r="D256" s="3">
        <v>44870</v>
      </c>
      <c r="E256">
        <v>11</v>
      </c>
      <c r="F256">
        <v>15.870032</v>
      </c>
      <c r="G256">
        <v>100.992541</v>
      </c>
      <c r="H256">
        <v>4692448</v>
      </c>
      <c r="I256">
        <v>32955</v>
      </c>
      <c r="J256">
        <v>0</v>
      </c>
      <c r="K256">
        <v>4659493</v>
      </c>
      <c r="L256">
        <v>7</v>
      </c>
    </row>
    <row r="257" spans="1:12" x14ac:dyDescent="0.25">
      <c r="A257" t="s">
        <v>343</v>
      </c>
      <c r="B257">
        <v>2022</v>
      </c>
      <c r="C257" t="str">
        <f t="shared" si="3"/>
        <v>Timor-Leste2022</v>
      </c>
      <c r="D257" s="3">
        <v>44870</v>
      </c>
      <c r="E257">
        <v>11</v>
      </c>
      <c r="F257">
        <v>-8.8742169999999998</v>
      </c>
      <c r="G257">
        <v>125.72753899999999</v>
      </c>
      <c r="H257">
        <v>23303</v>
      </c>
      <c r="I257">
        <v>138</v>
      </c>
      <c r="J257">
        <v>0</v>
      </c>
      <c r="K257">
        <v>0</v>
      </c>
      <c r="L257">
        <v>5.9</v>
      </c>
    </row>
    <row r="258" spans="1:12" x14ac:dyDescent="0.25">
      <c r="A258" t="s">
        <v>95</v>
      </c>
      <c r="B258">
        <v>2022</v>
      </c>
      <c r="C258" t="str">
        <f t="shared" si="3"/>
        <v>Togo2022</v>
      </c>
      <c r="D258" s="3">
        <v>44870</v>
      </c>
      <c r="E258">
        <v>11</v>
      </c>
      <c r="F258">
        <v>8.6195000000000004</v>
      </c>
      <c r="G258">
        <v>0.82479999999999998</v>
      </c>
      <c r="H258">
        <v>39310</v>
      </c>
      <c r="I258">
        <v>290</v>
      </c>
      <c r="J258">
        <v>0</v>
      </c>
      <c r="K258">
        <v>39020</v>
      </c>
      <c r="L258">
        <v>7.4</v>
      </c>
    </row>
    <row r="259" spans="1:12" x14ac:dyDescent="0.25">
      <c r="A259" t="s">
        <v>392</v>
      </c>
      <c r="B259">
        <v>2022</v>
      </c>
      <c r="C259" t="str">
        <f t="shared" ref="C259:C322" si="4">A259&amp;B259</f>
        <v>Tonga2022</v>
      </c>
      <c r="D259" s="3">
        <v>44870</v>
      </c>
      <c r="E259">
        <v>11</v>
      </c>
      <c r="F259">
        <v>-21.178999999999998</v>
      </c>
      <c r="G259">
        <v>-175.19820000000001</v>
      </c>
      <c r="H259">
        <v>16182</v>
      </c>
      <c r="I259">
        <v>12</v>
      </c>
      <c r="J259">
        <v>0</v>
      </c>
      <c r="K259">
        <v>16170</v>
      </c>
      <c r="L259">
        <v>0.7</v>
      </c>
    </row>
    <row r="260" spans="1:12" x14ac:dyDescent="0.25">
      <c r="A260" t="s">
        <v>168</v>
      </c>
      <c r="B260">
        <v>2022</v>
      </c>
      <c r="C260" t="str">
        <f t="shared" si="4"/>
        <v>Trinidad and Tobago2022</v>
      </c>
      <c r="D260" s="3">
        <v>44870</v>
      </c>
      <c r="E260">
        <v>11</v>
      </c>
      <c r="F260">
        <v>10.691800000000001</v>
      </c>
      <c r="G260">
        <v>-61.222499999999997</v>
      </c>
      <c r="H260">
        <v>184854</v>
      </c>
      <c r="I260">
        <v>4255</v>
      </c>
      <c r="J260">
        <v>0</v>
      </c>
      <c r="K260">
        <v>180599</v>
      </c>
      <c r="L260">
        <v>23</v>
      </c>
    </row>
    <row r="261" spans="1:12" x14ac:dyDescent="0.25">
      <c r="A261" t="s">
        <v>211</v>
      </c>
      <c r="B261">
        <v>2022</v>
      </c>
      <c r="C261" t="str">
        <f t="shared" si="4"/>
        <v>Tunisia2022</v>
      </c>
      <c r="D261" s="3">
        <v>44870</v>
      </c>
      <c r="E261">
        <v>11</v>
      </c>
      <c r="F261">
        <v>33.886916999999997</v>
      </c>
      <c r="G261">
        <v>9.5374990000000004</v>
      </c>
      <c r="H261">
        <v>1146593</v>
      </c>
      <c r="I261">
        <v>29259</v>
      </c>
      <c r="J261">
        <v>0</v>
      </c>
      <c r="K261">
        <v>1117334</v>
      </c>
      <c r="L261">
        <v>25.5</v>
      </c>
    </row>
    <row r="262" spans="1:12" x14ac:dyDescent="0.25">
      <c r="A262" t="s">
        <v>406</v>
      </c>
      <c r="B262">
        <v>2022</v>
      </c>
      <c r="C262" t="str">
        <f t="shared" si="4"/>
        <v>Türkiye2022</v>
      </c>
      <c r="D262" s="3">
        <v>44870</v>
      </c>
      <c r="E262">
        <v>11</v>
      </c>
      <c r="F262">
        <v>38.963700000000003</v>
      </c>
      <c r="G262">
        <v>35.243299999999998</v>
      </c>
      <c r="H262">
        <v>16919638</v>
      </c>
      <c r="I262">
        <v>101203</v>
      </c>
      <c r="J262">
        <v>0</v>
      </c>
      <c r="K262">
        <v>16818435</v>
      </c>
      <c r="L262">
        <v>6</v>
      </c>
    </row>
    <row r="263" spans="1:12" x14ac:dyDescent="0.25">
      <c r="A263" t="s">
        <v>394</v>
      </c>
      <c r="B263">
        <v>2022</v>
      </c>
      <c r="C263" t="str">
        <f t="shared" si="4"/>
        <v>Tuvalu2022</v>
      </c>
      <c r="D263" s="3">
        <v>44870</v>
      </c>
      <c r="E263">
        <v>11</v>
      </c>
      <c r="F263">
        <v>-7.1094999999999997</v>
      </c>
      <c r="G263">
        <v>177.64930000000001</v>
      </c>
      <c r="H263">
        <v>23</v>
      </c>
      <c r="I263">
        <v>0</v>
      </c>
      <c r="J263">
        <v>0</v>
      </c>
      <c r="K263">
        <v>23</v>
      </c>
      <c r="L263">
        <v>0</v>
      </c>
    </row>
    <row r="264" spans="1:12" x14ac:dyDescent="0.25">
      <c r="A264" t="s">
        <v>97</v>
      </c>
      <c r="B264">
        <v>2022</v>
      </c>
      <c r="C264" t="str">
        <f t="shared" si="4"/>
        <v>Uganda2022</v>
      </c>
      <c r="D264" s="3">
        <v>44870</v>
      </c>
      <c r="E264">
        <v>11</v>
      </c>
      <c r="F264">
        <v>1.3733329999999999</v>
      </c>
      <c r="G264">
        <v>32.290275000000001</v>
      </c>
      <c r="H264">
        <v>169473</v>
      </c>
      <c r="I264">
        <v>3630</v>
      </c>
      <c r="J264">
        <v>0</v>
      </c>
      <c r="K264">
        <v>165843</v>
      </c>
      <c r="L264">
        <v>21.4</v>
      </c>
    </row>
    <row r="265" spans="1:12" x14ac:dyDescent="0.25">
      <c r="A265" t="s">
        <v>318</v>
      </c>
      <c r="B265">
        <v>2022</v>
      </c>
      <c r="C265" t="str">
        <f t="shared" si="4"/>
        <v>Ukraine2022</v>
      </c>
      <c r="D265" s="3">
        <v>44870</v>
      </c>
      <c r="E265">
        <v>11</v>
      </c>
      <c r="F265">
        <v>48.379399999999997</v>
      </c>
      <c r="G265">
        <v>31.165600000000001</v>
      </c>
      <c r="H265">
        <v>5617767</v>
      </c>
      <c r="I265">
        <v>118068</v>
      </c>
      <c r="J265">
        <v>0</v>
      </c>
      <c r="K265">
        <v>5499699</v>
      </c>
      <c r="L265">
        <v>21</v>
      </c>
    </row>
    <row r="266" spans="1:12" x14ac:dyDescent="0.25">
      <c r="A266" t="s">
        <v>213</v>
      </c>
      <c r="B266">
        <v>2022</v>
      </c>
      <c r="C266" t="str">
        <f t="shared" si="4"/>
        <v>United Arab Emirates2022</v>
      </c>
      <c r="D266" s="3">
        <v>44870</v>
      </c>
      <c r="E266">
        <v>11</v>
      </c>
      <c r="F266">
        <v>23.424075999999999</v>
      </c>
      <c r="G266">
        <v>53.847817999999997</v>
      </c>
      <c r="H266">
        <v>1039090</v>
      </c>
      <c r="I266">
        <v>2348</v>
      </c>
      <c r="J266">
        <v>0</v>
      </c>
      <c r="K266">
        <v>1036742</v>
      </c>
      <c r="L266">
        <v>2.2999999999999998</v>
      </c>
    </row>
    <row r="267" spans="1:12" x14ac:dyDescent="0.25">
      <c r="A267" t="s">
        <v>320</v>
      </c>
      <c r="B267">
        <v>2022</v>
      </c>
      <c r="C267" t="str">
        <f t="shared" si="4"/>
        <v>United Kingdom2022</v>
      </c>
      <c r="D267" s="3">
        <v>44870</v>
      </c>
      <c r="E267">
        <v>11</v>
      </c>
      <c r="F267">
        <v>55.378100000000003</v>
      </c>
      <c r="G267">
        <v>-3.4359999999999999</v>
      </c>
      <c r="H267">
        <v>23930037</v>
      </c>
      <c r="I267">
        <v>209947</v>
      </c>
      <c r="J267">
        <v>0</v>
      </c>
      <c r="K267">
        <v>23720090</v>
      </c>
      <c r="L267">
        <v>8.8000000000000007</v>
      </c>
    </row>
    <row r="268" spans="1:12" x14ac:dyDescent="0.25">
      <c r="A268" t="s">
        <v>320</v>
      </c>
      <c r="B268">
        <v>2022</v>
      </c>
      <c r="C268" t="str">
        <f t="shared" si="4"/>
        <v>United Kingdom2022</v>
      </c>
      <c r="D268" s="3">
        <v>44870</v>
      </c>
      <c r="E268">
        <v>11</v>
      </c>
      <c r="F268">
        <v>18.220600000000001</v>
      </c>
      <c r="G268">
        <v>-63.068600000000004</v>
      </c>
      <c r="H268">
        <v>3866</v>
      </c>
      <c r="I268">
        <v>12</v>
      </c>
      <c r="J268">
        <v>0</v>
      </c>
      <c r="K268">
        <v>3854</v>
      </c>
      <c r="L268">
        <v>3.1</v>
      </c>
    </row>
    <row r="269" spans="1:12" x14ac:dyDescent="0.25">
      <c r="A269" t="s">
        <v>320</v>
      </c>
      <c r="B269">
        <v>2022</v>
      </c>
      <c r="C269" t="str">
        <f t="shared" si="4"/>
        <v>United Kingdom2022</v>
      </c>
      <c r="D269" s="3">
        <v>44870</v>
      </c>
      <c r="E269">
        <v>11</v>
      </c>
      <c r="F269">
        <v>32.3078</v>
      </c>
      <c r="G269">
        <v>-64.750500000000002</v>
      </c>
      <c r="H269">
        <v>18428</v>
      </c>
      <c r="I269">
        <v>149</v>
      </c>
      <c r="J269">
        <v>0</v>
      </c>
      <c r="K269">
        <v>18279</v>
      </c>
      <c r="L269">
        <v>8.1</v>
      </c>
    </row>
    <row r="270" spans="1:12" x14ac:dyDescent="0.25">
      <c r="A270" t="s">
        <v>320</v>
      </c>
      <c r="B270">
        <v>2022</v>
      </c>
      <c r="C270" t="str">
        <f t="shared" si="4"/>
        <v>United Kingdom2022</v>
      </c>
      <c r="D270" s="3">
        <v>44870</v>
      </c>
      <c r="E270">
        <v>11</v>
      </c>
      <c r="F270">
        <v>18.4207</v>
      </c>
      <c r="G270">
        <v>-64.64</v>
      </c>
      <c r="H270">
        <v>7305</v>
      </c>
      <c r="I270">
        <v>64</v>
      </c>
      <c r="J270">
        <v>0</v>
      </c>
      <c r="K270">
        <v>7241</v>
      </c>
      <c r="L270">
        <v>8.8000000000000007</v>
      </c>
    </row>
    <row r="271" spans="1:12" x14ac:dyDescent="0.25">
      <c r="A271" t="s">
        <v>320</v>
      </c>
      <c r="B271">
        <v>2022</v>
      </c>
      <c r="C271" t="str">
        <f t="shared" si="4"/>
        <v>United Kingdom2022</v>
      </c>
      <c r="D271" s="3">
        <v>44870</v>
      </c>
      <c r="E271">
        <v>11</v>
      </c>
      <c r="F271">
        <v>19.313300000000002</v>
      </c>
      <c r="G271">
        <v>-81.254599999999996</v>
      </c>
      <c r="H271">
        <v>31096</v>
      </c>
      <c r="I271">
        <v>35</v>
      </c>
      <c r="J271">
        <v>0</v>
      </c>
      <c r="K271">
        <v>31061</v>
      </c>
      <c r="L271">
        <v>1.1000000000000001</v>
      </c>
    </row>
    <row r="272" spans="1:12" x14ac:dyDescent="0.25">
      <c r="A272" t="s">
        <v>320</v>
      </c>
      <c r="B272">
        <v>2022</v>
      </c>
      <c r="C272" t="str">
        <f t="shared" si="4"/>
        <v>United Kingdom2022</v>
      </c>
      <c r="D272" s="3">
        <v>44870</v>
      </c>
      <c r="E272">
        <v>11</v>
      </c>
      <c r="F272">
        <v>49.372300000000003</v>
      </c>
      <c r="G272">
        <v>-2.3643999999999998</v>
      </c>
      <c r="H272">
        <v>0</v>
      </c>
      <c r="I272">
        <v>0</v>
      </c>
      <c r="J272">
        <v>0</v>
      </c>
      <c r="K272">
        <v>0</v>
      </c>
      <c r="L272">
        <v>0</v>
      </c>
    </row>
    <row r="273" spans="1:12" x14ac:dyDescent="0.25">
      <c r="A273" t="s">
        <v>320</v>
      </c>
      <c r="B273">
        <v>2022</v>
      </c>
      <c r="C273" t="str">
        <f t="shared" si="4"/>
        <v>United Kingdom2022</v>
      </c>
      <c r="D273" s="3">
        <v>44870</v>
      </c>
      <c r="E273">
        <v>11</v>
      </c>
      <c r="F273">
        <v>-51.796300000000002</v>
      </c>
      <c r="G273">
        <v>-59.523600000000002</v>
      </c>
      <c r="H273">
        <v>1930</v>
      </c>
      <c r="I273">
        <v>0</v>
      </c>
      <c r="J273">
        <v>0</v>
      </c>
      <c r="K273">
        <v>1930</v>
      </c>
      <c r="L273">
        <v>0</v>
      </c>
    </row>
    <row r="274" spans="1:12" x14ac:dyDescent="0.25">
      <c r="A274" t="s">
        <v>320</v>
      </c>
      <c r="B274">
        <v>2022</v>
      </c>
      <c r="C274" t="str">
        <f t="shared" si="4"/>
        <v>United Kingdom2022</v>
      </c>
      <c r="D274" s="3">
        <v>44870</v>
      </c>
      <c r="E274">
        <v>11</v>
      </c>
      <c r="F274">
        <v>36.140799999999999</v>
      </c>
      <c r="G274">
        <v>-5.3536000000000001</v>
      </c>
      <c r="H274">
        <v>20121</v>
      </c>
      <c r="I274">
        <v>108</v>
      </c>
      <c r="J274">
        <v>0</v>
      </c>
      <c r="K274">
        <v>20013</v>
      </c>
      <c r="L274">
        <v>5.4</v>
      </c>
    </row>
    <row r="275" spans="1:12" x14ac:dyDescent="0.25">
      <c r="A275" t="s">
        <v>320</v>
      </c>
      <c r="B275">
        <v>2022</v>
      </c>
      <c r="C275" t="str">
        <f t="shared" si="4"/>
        <v>United Kingdom2022</v>
      </c>
      <c r="D275" s="3">
        <v>44870</v>
      </c>
      <c r="E275">
        <v>11</v>
      </c>
      <c r="F275">
        <v>49.448196000000003</v>
      </c>
      <c r="G275">
        <v>-2.5894900000000001</v>
      </c>
      <c r="H275">
        <v>32466</v>
      </c>
      <c r="I275">
        <v>64</v>
      </c>
      <c r="J275">
        <v>0</v>
      </c>
      <c r="K275">
        <v>32402</v>
      </c>
      <c r="L275">
        <v>2</v>
      </c>
    </row>
    <row r="276" spans="1:12" x14ac:dyDescent="0.25">
      <c r="A276" t="s">
        <v>320</v>
      </c>
      <c r="B276">
        <v>2022</v>
      </c>
      <c r="C276" t="str">
        <f t="shared" si="4"/>
        <v>United Kingdom2022</v>
      </c>
      <c r="D276" s="3">
        <v>44870</v>
      </c>
      <c r="E276">
        <v>11</v>
      </c>
      <c r="F276">
        <v>54.2361</v>
      </c>
      <c r="G276">
        <v>-4.5480999999999998</v>
      </c>
      <c r="H276">
        <v>38008</v>
      </c>
      <c r="I276">
        <v>116</v>
      </c>
      <c r="J276">
        <v>0</v>
      </c>
      <c r="K276">
        <v>37892</v>
      </c>
      <c r="L276">
        <v>3.1</v>
      </c>
    </row>
    <row r="277" spans="1:12" x14ac:dyDescent="0.25">
      <c r="A277" t="s">
        <v>320</v>
      </c>
      <c r="B277">
        <v>2022</v>
      </c>
      <c r="C277" t="str">
        <f t="shared" si="4"/>
        <v>United Kingdom2022</v>
      </c>
      <c r="D277" s="3">
        <v>44870</v>
      </c>
      <c r="E277">
        <v>11</v>
      </c>
      <c r="F277">
        <v>49.213799999999999</v>
      </c>
      <c r="G277">
        <v>-2.1358000000000001</v>
      </c>
      <c r="H277">
        <v>62014</v>
      </c>
      <c r="I277">
        <v>141</v>
      </c>
      <c r="J277">
        <v>0</v>
      </c>
      <c r="K277">
        <v>61873</v>
      </c>
      <c r="L277">
        <v>2.2999999999999998</v>
      </c>
    </row>
    <row r="278" spans="1:12" x14ac:dyDescent="0.25">
      <c r="A278" t="s">
        <v>320</v>
      </c>
      <c r="B278">
        <v>2022</v>
      </c>
      <c r="C278" t="str">
        <f t="shared" si="4"/>
        <v>United Kingdom2022</v>
      </c>
      <c r="D278" s="3">
        <v>44870</v>
      </c>
      <c r="E278">
        <v>11</v>
      </c>
      <c r="F278">
        <v>16.742498000000001</v>
      </c>
      <c r="G278">
        <v>-62.187365999999997</v>
      </c>
      <c r="H278">
        <v>1403</v>
      </c>
      <c r="I278">
        <v>8</v>
      </c>
      <c r="J278">
        <v>0</v>
      </c>
      <c r="K278">
        <v>1395</v>
      </c>
      <c r="L278">
        <v>5.7</v>
      </c>
    </row>
    <row r="279" spans="1:12" x14ac:dyDescent="0.25">
      <c r="A279" t="s">
        <v>320</v>
      </c>
      <c r="B279">
        <v>2022</v>
      </c>
      <c r="C279" t="str">
        <f t="shared" si="4"/>
        <v>United Kingdom2022</v>
      </c>
      <c r="D279" s="3">
        <v>44870</v>
      </c>
      <c r="E279">
        <v>11</v>
      </c>
      <c r="F279">
        <v>-24.376799999999999</v>
      </c>
      <c r="G279">
        <v>-128.32419999999999</v>
      </c>
      <c r="H279">
        <v>4</v>
      </c>
      <c r="I279">
        <v>0</v>
      </c>
      <c r="J279">
        <v>0</v>
      </c>
      <c r="K279">
        <v>4</v>
      </c>
      <c r="L279">
        <v>0</v>
      </c>
    </row>
    <row r="280" spans="1:12" x14ac:dyDescent="0.25">
      <c r="A280" t="s">
        <v>320</v>
      </c>
      <c r="B280">
        <v>2022</v>
      </c>
      <c r="C280" t="str">
        <f t="shared" si="4"/>
        <v>United Kingdom2022</v>
      </c>
      <c r="D280" s="3">
        <v>44870</v>
      </c>
      <c r="E280">
        <v>11</v>
      </c>
      <c r="F280">
        <v>-7.9466999999999999</v>
      </c>
      <c r="G280">
        <v>-14.3559</v>
      </c>
      <c r="H280">
        <v>2045</v>
      </c>
      <c r="I280">
        <v>0</v>
      </c>
      <c r="J280">
        <v>0</v>
      </c>
      <c r="K280">
        <v>2045</v>
      </c>
      <c r="L280">
        <v>0</v>
      </c>
    </row>
    <row r="281" spans="1:12" x14ac:dyDescent="0.25">
      <c r="A281" t="s">
        <v>320</v>
      </c>
      <c r="B281">
        <v>2022</v>
      </c>
      <c r="C281" t="str">
        <f t="shared" si="4"/>
        <v>United Kingdom2022</v>
      </c>
      <c r="D281" s="3">
        <v>44870</v>
      </c>
      <c r="E281">
        <v>11</v>
      </c>
      <c r="F281">
        <v>21.693999999999999</v>
      </c>
      <c r="G281">
        <v>-71.797899999999998</v>
      </c>
      <c r="H281">
        <v>6431</v>
      </c>
      <c r="I281">
        <v>36</v>
      </c>
      <c r="J281">
        <v>0</v>
      </c>
      <c r="K281">
        <v>6395</v>
      </c>
      <c r="L281">
        <v>5.6</v>
      </c>
    </row>
    <row r="282" spans="1:12" x14ac:dyDescent="0.25">
      <c r="A282" t="s">
        <v>172</v>
      </c>
      <c r="B282">
        <v>2022</v>
      </c>
      <c r="C282" t="str">
        <f t="shared" si="4"/>
        <v>Uruguay2022</v>
      </c>
      <c r="D282" s="3">
        <v>44870</v>
      </c>
      <c r="E282">
        <v>11</v>
      </c>
      <c r="F282">
        <v>-32.522799999999997</v>
      </c>
      <c r="G282">
        <v>-55.765799999999999</v>
      </c>
      <c r="H282">
        <v>990560</v>
      </c>
      <c r="I282">
        <v>7518</v>
      </c>
      <c r="J282">
        <v>0</v>
      </c>
      <c r="K282">
        <v>983042</v>
      </c>
      <c r="L282">
        <v>7.6</v>
      </c>
    </row>
    <row r="283" spans="1:12" x14ac:dyDescent="0.25">
      <c r="A283" t="s">
        <v>170</v>
      </c>
      <c r="B283">
        <v>2022</v>
      </c>
      <c r="C283" t="str">
        <f t="shared" si="4"/>
        <v>United States of America2022</v>
      </c>
      <c r="D283" s="3">
        <v>44870</v>
      </c>
      <c r="E283">
        <v>11</v>
      </c>
      <c r="F283">
        <v>40</v>
      </c>
      <c r="G283">
        <v>-100</v>
      </c>
      <c r="H283">
        <v>97734261</v>
      </c>
      <c r="I283">
        <v>1072582</v>
      </c>
      <c r="J283">
        <v>0</v>
      </c>
      <c r="K283">
        <v>96661679</v>
      </c>
      <c r="L283">
        <v>11</v>
      </c>
    </row>
    <row r="284" spans="1:12" x14ac:dyDescent="0.25">
      <c r="A284" t="s">
        <v>322</v>
      </c>
      <c r="B284">
        <v>2022</v>
      </c>
      <c r="C284" t="str">
        <f t="shared" si="4"/>
        <v>Uzbekistan2022</v>
      </c>
      <c r="D284" s="3">
        <v>44870</v>
      </c>
      <c r="E284">
        <v>11</v>
      </c>
      <c r="F284">
        <v>41.377490999999999</v>
      </c>
      <c r="G284">
        <v>64.585262</v>
      </c>
      <c r="H284">
        <v>244739</v>
      </c>
      <c r="I284">
        <v>1637</v>
      </c>
      <c r="J284">
        <v>0</v>
      </c>
      <c r="K284">
        <v>243102</v>
      </c>
      <c r="L284">
        <v>6.7</v>
      </c>
    </row>
    <row r="285" spans="1:12" x14ac:dyDescent="0.25">
      <c r="A285" t="s">
        <v>396</v>
      </c>
      <c r="B285">
        <v>2022</v>
      </c>
      <c r="C285" t="str">
        <f t="shared" si="4"/>
        <v>Vanuatu2022</v>
      </c>
      <c r="D285" s="3">
        <v>44870</v>
      </c>
      <c r="E285">
        <v>11</v>
      </c>
      <c r="F285">
        <v>-15.3767</v>
      </c>
      <c r="G285">
        <v>166.95920000000001</v>
      </c>
      <c r="H285">
        <v>11981</v>
      </c>
      <c r="I285">
        <v>14</v>
      </c>
      <c r="J285">
        <v>0</v>
      </c>
      <c r="K285">
        <v>11967</v>
      </c>
      <c r="L285">
        <v>1.2</v>
      </c>
    </row>
    <row r="286" spans="1:12" x14ac:dyDescent="0.25">
      <c r="A286" t="s">
        <v>174</v>
      </c>
      <c r="B286">
        <v>2022</v>
      </c>
      <c r="C286" t="str">
        <f t="shared" si="4"/>
        <v>Venezuela (Bolivarian Republic of)2022</v>
      </c>
      <c r="D286" s="3">
        <v>44870</v>
      </c>
      <c r="E286">
        <v>11</v>
      </c>
      <c r="F286">
        <v>6.4238</v>
      </c>
      <c r="G286">
        <v>-66.589699999999993</v>
      </c>
      <c r="H286">
        <v>546047</v>
      </c>
      <c r="I286">
        <v>5821</v>
      </c>
      <c r="J286">
        <v>0</v>
      </c>
      <c r="K286">
        <v>540226</v>
      </c>
      <c r="L286">
        <v>10.7</v>
      </c>
    </row>
    <row r="287" spans="1:12" x14ac:dyDescent="0.25">
      <c r="A287" t="s">
        <v>398</v>
      </c>
      <c r="B287">
        <v>2022</v>
      </c>
      <c r="C287" t="str">
        <f t="shared" si="4"/>
        <v>Viet Nam2022</v>
      </c>
      <c r="D287" s="3">
        <v>44870</v>
      </c>
      <c r="E287">
        <v>11</v>
      </c>
      <c r="F287">
        <v>14.058324000000001</v>
      </c>
      <c r="G287">
        <v>108.277199</v>
      </c>
      <c r="H287">
        <v>11505608</v>
      </c>
      <c r="I287">
        <v>43165</v>
      </c>
      <c r="J287">
        <v>0</v>
      </c>
      <c r="K287">
        <v>11462443</v>
      </c>
      <c r="L287">
        <v>3.8</v>
      </c>
    </row>
    <row r="288" spans="1:12" x14ac:dyDescent="0.25">
      <c r="A288" t="s">
        <v>439</v>
      </c>
      <c r="B288">
        <v>2022</v>
      </c>
      <c r="C288" t="str">
        <f t="shared" si="4"/>
        <v>West Bank and Gaza2022</v>
      </c>
      <c r="D288" s="3">
        <v>44870</v>
      </c>
      <c r="E288">
        <v>11</v>
      </c>
      <c r="F288">
        <v>31.952200000000001</v>
      </c>
      <c r="G288">
        <v>35.233199999999997</v>
      </c>
      <c r="H288">
        <v>703036</v>
      </c>
      <c r="I288">
        <v>5708</v>
      </c>
      <c r="J288">
        <v>0</v>
      </c>
      <c r="K288">
        <v>697328</v>
      </c>
      <c r="L288">
        <v>8.1</v>
      </c>
    </row>
    <row r="289" spans="1:12" x14ac:dyDescent="0.25">
      <c r="A289" t="s">
        <v>440</v>
      </c>
      <c r="B289">
        <v>2022</v>
      </c>
      <c r="C289" t="str">
        <f t="shared" si="4"/>
        <v>Winter Olympics 20222022</v>
      </c>
      <c r="D289" s="3">
        <v>44870</v>
      </c>
      <c r="E289">
        <v>11</v>
      </c>
      <c r="F289">
        <v>39.904200000000003</v>
      </c>
      <c r="G289">
        <v>116.4074</v>
      </c>
      <c r="H289">
        <v>535</v>
      </c>
      <c r="I289">
        <v>0</v>
      </c>
      <c r="J289">
        <v>0</v>
      </c>
      <c r="K289">
        <v>535</v>
      </c>
      <c r="L289">
        <v>0</v>
      </c>
    </row>
    <row r="290" spans="1:12" x14ac:dyDescent="0.25">
      <c r="A290" t="s">
        <v>215</v>
      </c>
      <c r="B290">
        <v>2022</v>
      </c>
      <c r="C290" t="str">
        <f t="shared" si="4"/>
        <v>Yemen2022</v>
      </c>
      <c r="D290" s="3">
        <v>44870</v>
      </c>
      <c r="E290">
        <v>11</v>
      </c>
      <c r="F290">
        <v>15.552727000000001</v>
      </c>
      <c r="G290">
        <v>48.516387999999999</v>
      </c>
      <c r="H290">
        <v>11945</v>
      </c>
      <c r="I290">
        <v>2159</v>
      </c>
      <c r="J290">
        <v>0</v>
      </c>
      <c r="K290">
        <v>9786</v>
      </c>
      <c r="L290">
        <v>180.7</v>
      </c>
    </row>
    <row r="291" spans="1:12" x14ac:dyDescent="0.25">
      <c r="A291" t="s">
        <v>101</v>
      </c>
      <c r="B291">
        <v>2022</v>
      </c>
      <c r="C291" t="str">
        <f t="shared" si="4"/>
        <v>Zambia2022</v>
      </c>
      <c r="D291" s="3">
        <v>44870</v>
      </c>
      <c r="E291">
        <v>11</v>
      </c>
      <c r="F291">
        <v>-13.133896999999999</v>
      </c>
      <c r="G291">
        <v>27.849332</v>
      </c>
      <c r="H291">
        <v>333685</v>
      </c>
      <c r="I291">
        <v>4017</v>
      </c>
      <c r="J291">
        <v>0</v>
      </c>
      <c r="K291">
        <v>329668</v>
      </c>
      <c r="L291">
        <v>12</v>
      </c>
    </row>
    <row r="292" spans="1:12" x14ac:dyDescent="0.25">
      <c r="A292" t="s">
        <v>103</v>
      </c>
      <c r="B292">
        <v>2022</v>
      </c>
      <c r="C292" t="str">
        <f t="shared" si="4"/>
        <v>Zimbabwe2022</v>
      </c>
      <c r="D292" s="3">
        <v>44870</v>
      </c>
      <c r="E292">
        <v>11</v>
      </c>
      <c r="F292">
        <v>-19.015438</v>
      </c>
      <c r="G292">
        <v>29.154857</v>
      </c>
      <c r="H292">
        <v>257893</v>
      </c>
      <c r="I292">
        <v>5606</v>
      </c>
      <c r="J292">
        <v>0</v>
      </c>
      <c r="K292">
        <v>252287</v>
      </c>
      <c r="L292">
        <v>21.7</v>
      </c>
    </row>
    <row r="293" spans="1:12" x14ac:dyDescent="0.25">
      <c r="A293" t="s">
        <v>176</v>
      </c>
      <c r="B293">
        <v>2021</v>
      </c>
      <c r="C293" t="str">
        <f t="shared" si="4"/>
        <v>Afghanistan2021</v>
      </c>
      <c r="D293" s="3">
        <v>44561</v>
      </c>
      <c r="E293">
        <v>12</v>
      </c>
      <c r="F293">
        <v>33.939109999999999</v>
      </c>
      <c r="G293">
        <v>67.709952999999999</v>
      </c>
      <c r="H293">
        <v>158084</v>
      </c>
      <c r="I293">
        <v>7356</v>
      </c>
      <c r="J293">
        <v>0</v>
      </c>
      <c r="K293">
        <v>150728</v>
      </c>
      <c r="L293">
        <v>46.5</v>
      </c>
    </row>
    <row r="294" spans="1:12" x14ac:dyDescent="0.25">
      <c r="A294" t="s">
        <v>217</v>
      </c>
      <c r="B294">
        <v>2021</v>
      </c>
      <c r="C294" t="str">
        <f t="shared" si="4"/>
        <v>Albania2021</v>
      </c>
      <c r="D294" s="3">
        <v>44561</v>
      </c>
      <c r="E294">
        <v>12</v>
      </c>
      <c r="F294">
        <v>41.153300000000002</v>
      </c>
      <c r="G294">
        <v>20.168299999999999</v>
      </c>
      <c r="H294">
        <v>210224</v>
      </c>
      <c r="I294">
        <v>3217</v>
      </c>
      <c r="J294">
        <v>0</v>
      </c>
      <c r="K294">
        <v>207007</v>
      </c>
      <c r="L294">
        <v>15.3</v>
      </c>
    </row>
    <row r="295" spans="1:12" x14ac:dyDescent="0.25">
      <c r="A295" t="s">
        <v>5</v>
      </c>
      <c r="B295">
        <v>2021</v>
      </c>
      <c r="C295" t="str">
        <f t="shared" si="4"/>
        <v>Algeria2021</v>
      </c>
      <c r="D295" s="3">
        <v>44561</v>
      </c>
      <c r="E295">
        <v>12</v>
      </c>
      <c r="F295">
        <v>28.033899999999999</v>
      </c>
      <c r="G295">
        <v>1.6596</v>
      </c>
      <c r="H295">
        <v>218432</v>
      </c>
      <c r="I295">
        <v>6276</v>
      </c>
      <c r="J295">
        <v>0</v>
      </c>
      <c r="K295">
        <v>212156</v>
      </c>
      <c r="L295">
        <v>28.7</v>
      </c>
    </row>
    <row r="296" spans="1:12" x14ac:dyDescent="0.25">
      <c r="A296" t="s">
        <v>220</v>
      </c>
      <c r="B296">
        <v>2021</v>
      </c>
      <c r="C296" t="str">
        <f t="shared" si="4"/>
        <v>Andorra2021</v>
      </c>
      <c r="D296" s="3">
        <v>44561</v>
      </c>
      <c r="E296">
        <v>12</v>
      </c>
      <c r="F296">
        <v>42.506300000000003</v>
      </c>
      <c r="G296">
        <v>1.5218</v>
      </c>
      <c r="H296">
        <v>23740</v>
      </c>
      <c r="I296">
        <v>140</v>
      </c>
      <c r="J296">
        <v>0</v>
      </c>
      <c r="K296">
        <v>23600</v>
      </c>
      <c r="L296">
        <v>5.9</v>
      </c>
    </row>
    <row r="297" spans="1:12" x14ac:dyDescent="0.25">
      <c r="A297" t="s">
        <v>10</v>
      </c>
      <c r="B297">
        <v>2021</v>
      </c>
      <c r="C297" t="str">
        <f t="shared" si="4"/>
        <v>Angola2021</v>
      </c>
      <c r="D297" s="3">
        <v>44561</v>
      </c>
      <c r="E297">
        <v>12</v>
      </c>
      <c r="F297">
        <v>-11.2027</v>
      </c>
      <c r="G297">
        <v>17.873899999999999</v>
      </c>
      <c r="H297">
        <v>81593</v>
      </c>
      <c r="I297">
        <v>1770</v>
      </c>
      <c r="J297">
        <v>0</v>
      </c>
      <c r="K297">
        <v>79823</v>
      </c>
      <c r="L297">
        <v>21.7</v>
      </c>
    </row>
    <row r="298" spans="1:12" x14ac:dyDescent="0.25">
      <c r="A298" t="s">
        <v>424</v>
      </c>
      <c r="B298">
        <v>2021</v>
      </c>
      <c r="C298" t="str">
        <f t="shared" si="4"/>
        <v>Antarctica2021</v>
      </c>
      <c r="D298" s="3">
        <v>44561</v>
      </c>
      <c r="E298">
        <v>12</v>
      </c>
      <c r="F298">
        <v>-71.9499</v>
      </c>
      <c r="G298">
        <v>23.347000000000001</v>
      </c>
      <c r="H298">
        <v>11</v>
      </c>
      <c r="I298">
        <v>0</v>
      </c>
      <c r="J298">
        <v>0</v>
      </c>
      <c r="K298">
        <v>11</v>
      </c>
      <c r="L298">
        <v>0</v>
      </c>
    </row>
    <row r="299" spans="1:12" x14ac:dyDescent="0.25">
      <c r="A299" t="s">
        <v>105</v>
      </c>
      <c r="B299">
        <v>2021</v>
      </c>
      <c r="C299" t="str">
        <f t="shared" si="4"/>
        <v>Antigua and Barbuda2021</v>
      </c>
      <c r="D299" s="3">
        <v>44561</v>
      </c>
      <c r="E299">
        <v>12</v>
      </c>
      <c r="F299">
        <v>17.0608</v>
      </c>
      <c r="G299">
        <v>-61.796399999999998</v>
      </c>
      <c r="H299">
        <v>4283</v>
      </c>
      <c r="I299">
        <v>119</v>
      </c>
      <c r="J299">
        <v>0</v>
      </c>
      <c r="K299">
        <v>4164</v>
      </c>
      <c r="L299">
        <v>27.8</v>
      </c>
    </row>
    <row r="300" spans="1:12" x14ac:dyDescent="0.25">
      <c r="A300" t="s">
        <v>108</v>
      </c>
      <c r="B300">
        <v>2021</v>
      </c>
      <c r="C300" t="str">
        <f t="shared" si="4"/>
        <v>Argentina2021</v>
      </c>
      <c r="D300" s="3">
        <v>44561</v>
      </c>
      <c r="E300">
        <v>12</v>
      </c>
      <c r="F300">
        <v>-38.4161</v>
      </c>
      <c r="G300">
        <v>-63.616700000000002</v>
      </c>
      <c r="H300">
        <v>5654408</v>
      </c>
      <c r="I300">
        <v>117169</v>
      </c>
      <c r="J300">
        <v>0</v>
      </c>
      <c r="K300">
        <v>5537239</v>
      </c>
      <c r="L300">
        <v>20.7</v>
      </c>
    </row>
    <row r="301" spans="1:12" x14ac:dyDescent="0.25">
      <c r="A301" t="s">
        <v>222</v>
      </c>
      <c r="B301">
        <v>2021</v>
      </c>
      <c r="C301" t="str">
        <f t="shared" si="4"/>
        <v>Armenia2021</v>
      </c>
      <c r="D301" s="3">
        <v>44561</v>
      </c>
      <c r="E301">
        <v>12</v>
      </c>
      <c r="F301">
        <v>40.069099999999999</v>
      </c>
      <c r="G301">
        <v>45.038200000000003</v>
      </c>
      <c r="H301">
        <v>344930</v>
      </c>
      <c r="I301">
        <v>7972</v>
      </c>
      <c r="J301">
        <v>0</v>
      </c>
      <c r="K301">
        <v>336958</v>
      </c>
      <c r="L301">
        <v>23.1</v>
      </c>
    </row>
    <row r="302" spans="1:12" x14ac:dyDescent="0.25">
      <c r="A302" t="s">
        <v>345</v>
      </c>
      <c r="B302">
        <v>2021</v>
      </c>
      <c r="C302" t="str">
        <f t="shared" si="4"/>
        <v>Australia2021</v>
      </c>
      <c r="D302" s="3">
        <v>44561</v>
      </c>
      <c r="E302">
        <v>12</v>
      </c>
      <c r="F302">
        <v>-35.473500000000001</v>
      </c>
      <c r="G302">
        <v>149.01240000000001</v>
      </c>
      <c r="H302">
        <v>4010</v>
      </c>
      <c r="I302">
        <v>15</v>
      </c>
      <c r="J302">
        <v>0</v>
      </c>
      <c r="K302">
        <v>3995</v>
      </c>
      <c r="L302">
        <v>3.7</v>
      </c>
    </row>
    <row r="303" spans="1:12" x14ac:dyDescent="0.25">
      <c r="A303" t="s">
        <v>345</v>
      </c>
      <c r="B303">
        <v>2021</v>
      </c>
      <c r="C303" t="str">
        <f t="shared" si="4"/>
        <v>Australia2021</v>
      </c>
      <c r="D303" s="3">
        <v>44561</v>
      </c>
      <c r="E303">
        <v>12</v>
      </c>
      <c r="F303">
        <v>-33.8688</v>
      </c>
      <c r="G303">
        <v>151.20930000000001</v>
      </c>
      <c r="H303">
        <v>210051</v>
      </c>
      <c r="I303">
        <v>668</v>
      </c>
      <c r="J303">
        <v>0</v>
      </c>
      <c r="K303">
        <v>209383</v>
      </c>
      <c r="L303">
        <v>3.2</v>
      </c>
    </row>
    <row r="304" spans="1:12" x14ac:dyDescent="0.25">
      <c r="A304" t="s">
        <v>345</v>
      </c>
      <c r="B304">
        <v>2021</v>
      </c>
      <c r="C304" t="str">
        <f t="shared" si="4"/>
        <v>Australia2021</v>
      </c>
      <c r="D304" s="3">
        <v>44561</v>
      </c>
      <c r="E304">
        <v>12</v>
      </c>
      <c r="F304">
        <v>-12.4634</v>
      </c>
      <c r="G304">
        <v>130.84559999999999</v>
      </c>
      <c r="H304">
        <v>572</v>
      </c>
      <c r="I304">
        <v>1</v>
      </c>
      <c r="J304">
        <v>0</v>
      </c>
      <c r="K304">
        <v>571</v>
      </c>
      <c r="L304">
        <v>1.7</v>
      </c>
    </row>
    <row r="305" spans="1:12" x14ac:dyDescent="0.25">
      <c r="A305" t="s">
        <v>345</v>
      </c>
      <c r="B305">
        <v>2021</v>
      </c>
      <c r="C305" t="str">
        <f t="shared" si="4"/>
        <v>Australia2021</v>
      </c>
      <c r="D305" s="3">
        <v>44561</v>
      </c>
      <c r="E305">
        <v>12</v>
      </c>
      <c r="F305">
        <v>-27.469799999999999</v>
      </c>
      <c r="G305">
        <v>153.02510000000001</v>
      </c>
      <c r="H305">
        <v>13863</v>
      </c>
      <c r="I305">
        <v>7</v>
      </c>
      <c r="J305">
        <v>0</v>
      </c>
      <c r="K305">
        <v>13856</v>
      </c>
      <c r="L305">
        <v>0.5</v>
      </c>
    </row>
    <row r="306" spans="1:12" x14ac:dyDescent="0.25">
      <c r="A306" t="s">
        <v>345</v>
      </c>
      <c r="B306">
        <v>2021</v>
      </c>
      <c r="C306" t="str">
        <f t="shared" si="4"/>
        <v>Australia2021</v>
      </c>
      <c r="D306" s="3">
        <v>44561</v>
      </c>
      <c r="E306">
        <v>12</v>
      </c>
      <c r="F306">
        <v>-34.9285</v>
      </c>
      <c r="G306">
        <v>138.60069999999999</v>
      </c>
      <c r="H306">
        <v>11078</v>
      </c>
      <c r="I306">
        <v>6</v>
      </c>
      <c r="J306">
        <v>0</v>
      </c>
      <c r="K306">
        <v>11072</v>
      </c>
      <c r="L306">
        <v>0.5</v>
      </c>
    </row>
    <row r="307" spans="1:12" x14ac:dyDescent="0.25">
      <c r="A307" t="s">
        <v>345</v>
      </c>
      <c r="B307">
        <v>2021</v>
      </c>
      <c r="C307" t="str">
        <f t="shared" si="4"/>
        <v>Australia2021</v>
      </c>
      <c r="D307" s="3">
        <v>44561</v>
      </c>
      <c r="E307">
        <v>12</v>
      </c>
      <c r="F307">
        <v>-42.882100000000001</v>
      </c>
      <c r="G307">
        <v>147.3272</v>
      </c>
      <c r="H307">
        <v>785</v>
      </c>
      <c r="I307">
        <v>13</v>
      </c>
      <c r="J307">
        <v>0</v>
      </c>
      <c r="K307">
        <v>772</v>
      </c>
      <c r="L307">
        <v>16.600000000000001</v>
      </c>
    </row>
    <row r="308" spans="1:12" x14ac:dyDescent="0.25">
      <c r="A308" t="s">
        <v>345</v>
      </c>
      <c r="B308">
        <v>2021</v>
      </c>
      <c r="C308" t="str">
        <f t="shared" si="4"/>
        <v>Australia2021</v>
      </c>
      <c r="D308" s="3">
        <v>44561</v>
      </c>
      <c r="E308">
        <v>12</v>
      </c>
      <c r="F308">
        <v>-37.813600000000001</v>
      </c>
      <c r="G308">
        <v>144.9631</v>
      </c>
      <c r="H308">
        <v>183976</v>
      </c>
      <c r="I308">
        <v>1534</v>
      </c>
      <c r="J308">
        <v>0</v>
      </c>
      <c r="K308">
        <v>182442</v>
      </c>
      <c r="L308">
        <v>8.3000000000000007</v>
      </c>
    </row>
    <row r="309" spans="1:12" x14ac:dyDescent="0.25">
      <c r="A309" t="s">
        <v>345</v>
      </c>
      <c r="B309">
        <v>2021</v>
      </c>
      <c r="C309" t="str">
        <f t="shared" si="4"/>
        <v>Australia2021</v>
      </c>
      <c r="D309" s="3">
        <v>44561</v>
      </c>
      <c r="E309">
        <v>12</v>
      </c>
      <c r="F309">
        <v>-31.950500000000002</v>
      </c>
      <c r="G309">
        <v>115.8605</v>
      </c>
      <c r="H309">
        <v>1161</v>
      </c>
      <c r="I309">
        <v>9</v>
      </c>
      <c r="J309">
        <v>0</v>
      </c>
      <c r="K309">
        <v>1152</v>
      </c>
      <c r="L309">
        <v>7.8</v>
      </c>
    </row>
    <row r="310" spans="1:12" x14ac:dyDescent="0.25">
      <c r="A310" t="s">
        <v>224</v>
      </c>
      <c r="B310">
        <v>2021</v>
      </c>
      <c r="C310" t="str">
        <f t="shared" si="4"/>
        <v>Austria2021</v>
      </c>
      <c r="D310" s="3">
        <v>44561</v>
      </c>
      <c r="E310">
        <v>12</v>
      </c>
      <c r="F310">
        <v>47.516199999999998</v>
      </c>
      <c r="G310">
        <v>14.5501</v>
      </c>
      <c r="H310">
        <v>1270811</v>
      </c>
      <c r="I310">
        <v>16815</v>
      </c>
      <c r="J310">
        <v>0</v>
      </c>
      <c r="K310">
        <v>1253996</v>
      </c>
      <c r="L310">
        <v>13.2</v>
      </c>
    </row>
    <row r="311" spans="1:12" x14ac:dyDescent="0.25">
      <c r="A311" t="s">
        <v>226</v>
      </c>
      <c r="B311">
        <v>2021</v>
      </c>
      <c r="C311" t="str">
        <f t="shared" si="4"/>
        <v>Azerbaijan2021</v>
      </c>
      <c r="D311" s="3">
        <v>44561</v>
      </c>
      <c r="E311">
        <v>12</v>
      </c>
      <c r="F311">
        <v>40.143099999999997</v>
      </c>
      <c r="G311">
        <v>47.576900000000002</v>
      </c>
      <c r="H311">
        <v>616947</v>
      </c>
      <c r="I311">
        <v>8358</v>
      </c>
      <c r="J311">
        <v>0</v>
      </c>
      <c r="K311">
        <v>608589</v>
      </c>
      <c r="L311">
        <v>13.5</v>
      </c>
    </row>
    <row r="312" spans="1:12" x14ac:dyDescent="0.25">
      <c r="A312" t="s">
        <v>110</v>
      </c>
      <c r="B312">
        <v>2021</v>
      </c>
      <c r="C312" t="str">
        <f t="shared" si="4"/>
        <v>Bahamas2021</v>
      </c>
      <c r="D312" s="3">
        <v>44561</v>
      </c>
      <c r="E312">
        <v>12</v>
      </c>
      <c r="F312">
        <v>25.025884999999999</v>
      </c>
      <c r="G312">
        <v>-78.035888999999997</v>
      </c>
      <c r="H312">
        <v>24476</v>
      </c>
      <c r="I312">
        <v>717</v>
      </c>
      <c r="J312">
        <v>0</v>
      </c>
      <c r="K312">
        <v>23759</v>
      </c>
      <c r="L312">
        <v>29.3</v>
      </c>
    </row>
    <row r="313" spans="1:12" x14ac:dyDescent="0.25">
      <c r="A313" t="s">
        <v>179</v>
      </c>
      <c r="B313">
        <v>2021</v>
      </c>
      <c r="C313" t="str">
        <f t="shared" si="4"/>
        <v>Bahrain2021</v>
      </c>
      <c r="D313" s="3">
        <v>44561</v>
      </c>
      <c r="E313">
        <v>12</v>
      </c>
      <c r="F313">
        <v>26.0275</v>
      </c>
      <c r="G313">
        <v>50.55</v>
      </c>
      <c r="H313">
        <v>282062</v>
      </c>
      <c r="I313">
        <v>1394</v>
      </c>
      <c r="J313">
        <v>0</v>
      </c>
      <c r="K313">
        <v>280668</v>
      </c>
      <c r="L313">
        <v>4.9000000000000004</v>
      </c>
    </row>
    <row r="314" spans="1:12" x14ac:dyDescent="0.25">
      <c r="A314" t="s">
        <v>324</v>
      </c>
      <c r="B314">
        <v>2021</v>
      </c>
      <c r="C314" t="str">
        <f t="shared" si="4"/>
        <v>Bangladesh2021</v>
      </c>
      <c r="D314" s="3">
        <v>44561</v>
      </c>
      <c r="E314">
        <v>12</v>
      </c>
      <c r="F314">
        <v>23.684999999999999</v>
      </c>
      <c r="G314">
        <v>90.356300000000005</v>
      </c>
      <c r="H314">
        <v>1585539</v>
      </c>
      <c r="I314">
        <v>28072</v>
      </c>
      <c r="J314">
        <v>0</v>
      </c>
      <c r="K314">
        <v>1557467</v>
      </c>
      <c r="L314">
        <v>17.7</v>
      </c>
    </row>
    <row r="315" spans="1:12" x14ac:dyDescent="0.25">
      <c r="A315" t="s">
        <v>112</v>
      </c>
      <c r="B315">
        <v>2021</v>
      </c>
      <c r="C315" t="str">
        <f t="shared" si="4"/>
        <v>Barbados2021</v>
      </c>
      <c r="D315" s="3">
        <v>44561</v>
      </c>
      <c r="E315">
        <v>12</v>
      </c>
      <c r="F315">
        <v>13.193899999999999</v>
      </c>
      <c r="G315">
        <v>-59.543199999999999</v>
      </c>
      <c r="H315">
        <v>28565</v>
      </c>
      <c r="I315">
        <v>260</v>
      </c>
      <c r="J315">
        <v>0</v>
      </c>
      <c r="K315">
        <v>28305</v>
      </c>
      <c r="L315">
        <v>9.1</v>
      </c>
    </row>
    <row r="316" spans="1:12" x14ac:dyDescent="0.25">
      <c r="A316" t="s">
        <v>228</v>
      </c>
      <c r="B316">
        <v>2021</v>
      </c>
      <c r="C316" t="str">
        <f t="shared" si="4"/>
        <v>Belarus2021</v>
      </c>
      <c r="D316" s="3">
        <v>44561</v>
      </c>
      <c r="E316">
        <v>12</v>
      </c>
      <c r="F316">
        <v>53.709800000000001</v>
      </c>
      <c r="G316">
        <v>27.953399999999998</v>
      </c>
      <c r="H316">
        <v>699110</v>
      </c>
      <c r="I316">
        <v>5578</v>
      </c>
      <c r="J316">
        <v>0</v>
      </c>
      <c r="K316">
        <v>693532</v>
      </c>
      <c r="L316">
        <v>8</v>
      </c>
    </row>
    <row r="317" spans="1:12" x14ac:dyDescent="0.25">
      <c r="A317" t="s">
        <v>230</v>
      </c>
      <c r="B317">
        <v>2021</v>
      </c>
      <c r="C317" t="str">
        <f t="shared" si="4"/>
        <v>Belgium2021</v>
      </c>
      <c r="D317" s="3">
        <v>44561</v>
      </c>
      <c r="E317">
        <v>12</v>
      </c>
      <c r="F317">
        <v>50.833300000000001</v>
      </c>
      <c r="G317">
        <v>4.4699359999999997</v>
      </c>
      <c r="H317">
        <v>2105343</v>
      </c>
      <c r="I317">
        <v>28331</v>
      </c>
      <c r="J317">
        <v>0</v>
      </c>
      <c r="K317">
        <v>2077012</v>
      </c>
      <c r="L317">
        <v>13.5</v>
      </c>
    </row>
    <row r="318" spans="1:12" x14ac:dyDescent="0.25">
      <c r="A318" t="s">
        <v>114</v>
      </c>
      <c r="B318">
        <v>2021</v>
      </c>
      <c r="C318" t="str">
        <f t="shared" si="4"/>
        <v>Belize2021</v>
      </c>
      <c r="D318" s="3">
        <v>44561</v>
      </c>
      <c r="E318">
        <v>12</v>
      </c>
      <c r="F318">
        <v>17.189900000000002</v>
      </c>
      <c r="G318">
        <v>-88.497600000000006</v>
      </c>
      <c r="H318">
        <v>32840</v>
      </c>
      <c r="I318">
        <v>602</v>
      </c>
      <c r="J318">
        <v>0</v>
      </c>
      <c r="K318">
        <v>32238</v>
      </c>
      <c r="L318">
        <v>18.3</v>
      </c>
    </row>
    <row r="319" spans="1:12" x14ac:dyDescent="0.25">
      <c r="A319" t="s">
        <v>20</v>
      </c>
      <c r="B319">
        <v>2021</v>
      </c>
      <c r="C319" t="str">
        <f t="shared" si="4"/>
        <v>Benin2021</v>
      </c>
      <c r="D319" s="3">
        <v>44561</v>
      </c>
      <c r="E319">
        <v>12</v>
      </c>
      <c r="F319">
        <v>9.3077000000000005</v>
      </c>
      <c r="G319">
        <v>2.3157999999999999</v>
      </c>
      <c r="H319">
        <v>24935</v>
      </c>
      <c r="I319">
        <v>161</v>
      </c>
      <c r="J319">
        <v>0</v>
      </c>
      <c r="K319">
        <v>24774</v>
      </c>
      <c r="L319">
        <v>6.5</v>
      </c>
    </row>
    <row r="320" spans="1:12" x14ac:dyDescent="0.25">
      <c r="A320" t="s">
        <v>327</v>
      </c>
      <c r="B320">
        <v>2021</v>
      </c>
      <c r="C320" t="str">
        <f t="shared" si="4"/>
        <v>Bhutan2021</v>
      </c>
      <c r="D320" s="3">
        <v>44561</v>
      </c>
      <c r="E320">
        <v>12</v>
      </c>
      <c r="F320">
        <v>27.514199999999999</v>
      </c>
      <c r="G320">
        <v>90.433599999999998</v>
      </c>
      <c r="H320">
        <v>2660</v>
      </c>
      <c r="I320">
        <v>3</v>
      </c>
      <c r="J320">
        <v>0</v>
      </c>
      <c r="K320">
        <v>2657</v>
      </c>
      <c r="L320">
        <v>1.1000000000000001</v>
      </c>
    </row>
    <row r="321" spans="1:12" x14ac:dyDescent="0.25">
      <c r="A321" t="s">
        <v>410</v>
      </c>
      <c r="B321">
        <v>2021</v>
      </c>
      <c r="C321" t="str">
        <f t="shared" si="4"/>
        <v>Bolivia (Plurinational State of)2021</v>
      </c>
      <c r="D321" s="3">
        <v>44561</v>
      </c>
      <c r="E321">
        <v>12</v>
      </c>
      <c r="F321">
        <v>-16.290199999999999</v>
      </c>
      <c r="G321">
        <v>-63.588700000000003</v>
      </c>
      <c r="H321">
        <v>599753</v>
      </c>
      <c r="I321">
        <v>19680</v>
      </c>
      <c r="J321">
        <v>0</v>
      </c>
      <c r="K321">
        <v>580073</v>
      </c>
      <c r="L321">
        <v>32.799999999999997</v>
      </c>
    </row>
    <row r="322" spans="1:12" x14ac:dyDescent="0.25">
      <c r="A322" t="s">
        <v>232</v>
      </c>
      <c r="B322">
        <v>2021</v>
      </c>
      <c r="C322" t="str">
        <f t="shared" si="4"/>
        <v>Bosnia and Herzegovina2021</v>
      </c>
      <c r="D322" s="3">
        <v>44561</v>
      </c>
      <c r="E322">
        <v>12</v>
      </c>
      <c r="F322">
        <v>43.915900000000001</v>
      </c>
      <c r="G322">
        <v>17.679099999999998</v>
      </c>
      <c r="H322">
        <v>291313</v>
      </c>
      <c r="I322">
        <v>13442</v>
      </c>
      <c r="J322">
        <v>0</v>
      </c>
      <c r="K322">
        <v>277871</v>
      </c>
      <c r="L322">
        <v>46.1</v>
      </c>
    </row>
    <row r="323" spans="1:12" x14ac:dyDescent="0.25">
      <c r="A323" t="s">
        <v>12</v>
      </c>
      <c r="B323">
        <v>2021</v>
      </c>
      <c r="C323" t="str">
        <f t="shared" ref="C323:C386" si="5">A323&amp;B323</f>
        <v>Botswana2021</v>
      </c>
      <c r="D323" s="3">
        <v>44561</v>
      </c>
      <c r="E323">
        <v>12</v>
      </c>
      <c r="F323">
        <v>-22.328499999999998</v>
      </c>
      <c r="G323">
        <v>24.684899999999999</v>
      </c>
      <c r="H323">
        <v>219509</v>
      </c>
      <c r="I323">
        <v>2444</v>
      </c>
      <c r="J323">
        <v>0</v>
      </c>
      <c r="K323">
        <v>217065</v>
      </c>
      <c r="L323">
        <v>11.1</v>
      </c>
    </row>
    <row r="324" spans="1:12" x14ac:dyDescent="0.25">
      <c r="A324" t="s">
        <v>118</v>
      </c>
      <c r="B324">
        <v>2021</v>
      </c>
      <c r="C324" t="str">
        <f t="shared" si="5"/>
        <v>Brazil2021</v>
      </c>
      <c r="D324" s="3">
        <v>44561</v>
      </c>
      <c r="E324">
        <v>12</v>
      </c>
      <c r="F324">
        <v>-14.234999999999999</v>
      </c>
      <c r="G324">
        <v>-51.9253</v>
      </c>
      <c r="H324">
        <v>22291839</v>
      </c>
      <c r="I324">
        <v>619334</v>
      </c>
      <c r="J324">
        <v>0</v>
      </c>
      <c r="K324">
        <v>21672505</v>
      </c>
      <c r="L324">
        <v>27.8</v>
      </c>
    </row>
    <row r="325" spans="1:12" x14ac:dyDescent="0.25">
      <c r="A325" t="s">
        <v>348</v>
      </c>
      <c r="B325">
        <v>2021</v>
      </c>
      <c r="C325" t="str">
        <f t="shared" si="5"/>
        <v>Brunei Darussalam2021</v>
      </c>
      <c r="D325" s="3">
        <v>44561</v>
      </c>
      <c r="E325">
        <v>12</v>
      </c>
      <c r="F325">
        <v>4.5353000000000003</v>
      </c>
      <c r="G325">
        <v>114.7277</v>
      </c>
      <c r="H325">
        <v>15470</v>
      </c>
      <c r="I325">
        <v>98</v>
      </c>
      <c r="J325">
        <v>0</v>
      </c>
      <c r="K325">
        <v>15372</v>
      </c>
      <c r="L325">
        <v>6.3</v>
      </c>
    </row>
    <row r="326" spans="1:12" x14ac:dyDescent="0.25">
      <c r="A326" t="s">
        <v>234</v>
      </c>
      <c r="B326">
        <v>2021</v>
      </c>
      <c r="C326" t="str">
        <f t="shared" si="5"/>
        <v>Bulgaria2021</v>
      </c>
      <c r="D326" s="3">
        <v>44561</v>
      </c>
      <c r="E326">
        <v>12</v>
      </c>
      <c r="F326">
        <v>42.733899999999998</v>
      </c>
      <c r="G326">
        <v>25.485800000000001</v>
      </c>
      <c r="H326">
        <v>747108</v>
      </c>
      <c r="I326">
        <v>30955</v>
      </c>
      <c r="J326">
        <v>0</v>
      </c>
      <c r="K326">
        <v>716153</v>
      </c>
      <c r="L326">
        <v>41.4</v>
      </c>
    </row>
    <row r="327" spans="1:12" x14ac:dyDescent="0.25">
      <c r="A327" t="s">
        <v>15</v>
      </c>
      <c r="B327">
        <v>2021</v>
      </c>
      <c r="C327" t="str">
        <f t="shared" si="5"/>
        <v>Burkina Faso2021</v>
      </c>
      <c r="D327" s="3">
        <v>44561</v>
      </c>
      <c r="E327">
        <v>12</v>
      </c>
      <c r="F327">
        <v>12.238300000000001</v>
      </c>
      <c r="G327">
        <v>-1.5616000000000001</v>
      </c>
      <c r="H327">
        <v>17632</v>
      </c>
      <c r="I327">
        <v>318</v>
      </c>
      <c r="J327">
        <v>0</v>
      </c>
      <c r="K327">
        <v>17314</v>
      </c>
      <c r="L327">
        <v>18</v>
      </c>
    </row>
    <row r="328" spans="1:12" x14ac:dyDescent="0.25">
      <c r="A328" t="s">
        <v>425</v>
      </c>
      <c r="B328">
        <v>2021</v>
      </c>
      <c r="C328" t="str">
        <f t="shared" si="5"/>
        <v>Burma2021</v>
      </c>
      <c r="D328" s="3">
        <v>44561</v>
      </c>
      <c r="E328">
        <v>12</v>
      </c>
      <c r="F328">
        <v>21.9162</v>
      </c>
      <c r="G328">
        <v>95.956000000000003</v>
      </c>
      <c r="H328">
        <v>530834</v>
      </c>
      <c r="I328">
        <v>19268</v>
      </c>
      <c r="J328">
        <v>0</v>
      </c>
      <c r="K328">
        <v>511566</v>
      </c>
      <c r="L328">
        <v>36.299999999999997</v>
      </c>
    </row>
    <row r="329" spans="1:12" x14ac:dyDescent="0.25">
      <c r="A329" t="s">
        <v>18</v>
      </c>
      <c r="B329">
        <v>2021</v>
      </c>
      <c r="C329" t="str">
        <f t="shared" si="5"/>
        <v>Burundi2021</v>
      </c>
      <c r="D329" s="3">
        <v>44561</v>
      </c>
      <c r="E329">
        <v>12</v>
      </c>
      <c r="F329">
        <v>-3.3731</v>
      </c>
      <c r="G329">
        <v>29.918900000000001</v>
      </c>
      <c r="H329">
        <v>27366</v>
      </c>
      <c r="I329">
        <v>38</v>
      </c>
      <c r="J329">
        <v>0</v>
      </c>
      <c r="K329">
        <v>27328</v>
      </c>
      <c r="L329">
        <v>1.4</v>
      </c>
    </row>
    <row r="330" spans="1:12" x14ac:dyDescent="0.25">
      <c r="A330" t="s">
        <v>411</v>
      </c>
      <c r="B330">
        <v>2021</v>
      </c>
      <c r="C330" t="str">
        <f t="shared" si="5"/>
        <v>Cabo Verde2021</v>
      </c>
      <c r="D330" s="3">
        <v>44561</v>
      </c>
      <c r="E330">
        <v>12</v>
      </c>
      <c r="F330">
        <v>16.538799999999998</v>
      </c>
      <c r="G330">
        <v>-23.041799999999999</v>
      </c>
      <c r="H330">
        <v>41732</v>
      </c>
      <c r="I330">
        <v>352</v>
      </c>
      <c r="J330">
        <v>0</v>
      </c>
      <c r="K330">
        <v>41380</v>
      </c>
      <c r="L330">
        <v>8.4</v>
      </c>
    </row>
    <row r="331" spans="1:12" x14ac:dyDescent="0.25">
      <c r="A331" t="s">
        <v>350</v>
      </c>
      <c r="B331">
        <v>2021</v>
      </c>
      <c r="C331" t="str">
        <f t="shared" si="5"/>
        <v>Cambodia2021</v>
      </c>
      <c r="D331" s="3">
        <v>44561</v>
      </c>
      <c r="E331">
        <v>12</v>
      </c>
      <c r="F331">
        <v>11.55</v>
      </c>
      <c r="G331">
        <v>104.91670000000001</v>
      </c>
      <c r="H331">
        <v>120493</v>
      </c>
      <c r="I331">
        <v>3012</v>
      </c>
      <c r="J331">
        <v>0</v>
      </c>
      <c r="K331">
        <v>117481</v>
      </c>
      <c r="L331">
        <v>25</v>
      </c>
    </row>
    <row r="332" spans="1:12" x14ac:dyDescent="0.25">
      <c r="A332" t="s">
        <v>24</v>
      </c>
      <c r="B332">
        <v>2021</v>
      </c>
      <c r="C332" t="str">
        <f t="shared" si="5"/>
        <v>Cameroon2021</v>
      </c>
      <c r="D332" s="3">
        <v>44561</v>
      </c>
      <c r="E332">
        <v>12</v>
      </c>
      <c r="F332">
        <v>3.8479999999999999</v>
      </c>
      <c r="G332">
        <v>11.5021</v>
      </c>
      <c r="H332">
        <v>109367</v>
      </c>
      <c r="I332">
        <v>1851</v>
      </c>
      <c r="J332">
        <v>0</v>
      </c>
      <c r="K332">
        <v>107516</v>
      </c>
      <c r="L332">
        <v>16.899999999999999</v>
      </c>
    </row>
    <row r="333" spans="1:12" x14ac:dyDescent="0.25">
      <c r="A333" t="s">
        <v>120</v>
      </c>
      <c r="B333">
        <v>2021</v>
      </c>
      <c r="C333" t="str">
        <f t="shared" si="5"/>
        <v>Canada2021</v>
      </c>
      <c r="D333" s="3">
        <v>44561</v>
      </c>
      <c r="E333">
        <v>12</v>
      </c>
      <c r="F333">
        <v>53.933300000000003</v>
      </c>
      <c r="G333">
        <v>-116.5765</v>
      </c>
      <c r="H333">
        <v>361623</v>
      </c>
      <c r="I333">
        <v>3310</v>
      </c>
      <c r="J333">
        <v>0</v>
      </c>
      <c r="K333">
        <v>0</v>
      </c>
      <c r="L333">
        <v>9.1999999999999993</v>
      </c>
    </row>
    <row r="334" spans="1:12" x14ac:dyDescent="0.25">
      <c r="A334" t="s">
        <v>120</v>
      </c>
      <c r="B334">
        <v>2021</v>
      </c>
      <c r="C334" t="str">
        <f t="shared" si="5"/>
        <v>Canada2021</v>
      </c>
      <c r="D334" s="3">
        <v>44561</v>
      </c>
      <c r="E334">
        <v>12</v>
      </c>
      <c r="F334">
        <v>53.726700000000001</v>
      </c>
      <c r="G334">
        <v>-127.6476</v>
      </c>
      <c r="H334">
        <v>254849</v>
      </c>
      <c r="I334">
        <v>2423</v>
      </c>
      <c r="J334">
        <v>0</v>
      </c>
      <c r="K334">
        <v>0</v>
      </c>
      <c r="L334">
        <v>9.5</v>
      </c>
    </row>
    <row r="335" spans="1:12" x14ac:dyDescent="0.25">
      <c r="A335" t="s">
        <v>120</v>
      </c>
      <c r="B335">
        <v>2021</v>
      </c>
      <c r="C335" t="str">
        <f t="shared" si="5"/>
        <v>Canada2021</v>
      </c>
      <c r="D335" s="3">
        <v>44561</v>
      </c>
      <c r="E335">
        <v>12</v>
      </c>
      <c r="F335">
        <v>0</v>
      </c>
      <c r="G335">
        <v>0</v>
      </c>
      <c r="H335">
        <v>0</v>
      </c>
      <c r="I335">
        <v>1</v>
      </c>
      <c r="J335">
        <v>0</v>
      </c>
      <c r="K335">
        <v>0</v>
      </c>
      <c r="L335" t="s">
        <v>426</v>
      </c>
    </row>
    <row r="336" spans="1:12" x14ac:dyDescent="0.25">
      <c r="A336" t="s">
        <v>120</v>
      </c>
      <c r="B336">
        <v>2021</v>
      </c>
      <c r="C336" t="str">
        <f t="shared" si="5"/>
        <v>Canada2021</v>
      </c>
      <c r="D336" s="3">
        <v>44561</v>
      </c>
      <c r="E336">
        <v>12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</row>
    <row r="337" spans="1:12" x14ac:dyDescent="0.25">
      <c r="A337" t="s">
        <v>120</v>
      </c>
      <c r="B337">
        <v>2021</v>
      </c>
      <c r="C337" t="str">
        <f t="shared" si="5"/>
        <v>Canada2021</v>
      </c>
      <c r="D337" s="3">
        <v>44561</v>
      </c>
      <c r="E337">
        <v>12</v>
      </c>
      <c r="F337">
        <v>0</v>
      </c>
      <c r="G337">
        <v>0</v>
      </c>
      <c r="H337">
        <v>13</v>
      </c>
      <c r="I337">
        <v>1</v>
      </c>
      <c r="J337">
        <v>0</v>
      </c>
      <c r="K337">
        <v>0</v>
      </c>
      <c r="L337">
        <v>76.900000000000006</v>
      </c>
    </row>
    <row r="338" spans="1:12" x14ac:dyDescent="0.25">
      <c r="A338" t="s">
        <v>120</v>
      </c>
      <c r="B338">
        <v>2021</v>
      </c>
      <c r="C338" t="str">
        <f t="shared" si="5"/>
        <v>Canada2021</v>
      </c>
      <c r="D338" s="3">
        <v>44561</v>
      </c>
      <c r="E338">
        <v>12</v>
      </c>
      <c r="F338">
        <v>0</v>
      </c>
      <c r="G338">
        <v>0</v>
      </c>
      <c r="H338">
        <v>13</v>
      </c>
      <c r="I338">
        <v>0</v>
      </c>
      <c r="J338">
        <v>0</v>
      </c>
      <c r="K338">
        <v>0</v>
      </c>
      <c r="L338">
        <v>0</v>
      </c>
    </row>
    <row r="339" spans="1:12" x14ac:dyDescent="0.25">
      <c r="A339" t="s">
        <v>120</v>
      </c>
      <c r="B339">
        <v>2021</v>
      </c>
      <c r="C339" t="str">
        <f t="shared" si="5"/>
        <v>Canada2021</v>
      </c>
      <c r="D339" s="3">
        <v>44561</v>
      </c>
      <c r="E339">
        <v>12</v>
      </c>
      <c r="F339">
        <v>53.760899999999999</v>
      </c>
      <c r="G339">
        <v>-98.813900000000004</v>
      </c>
      <c r="H339">
        <v>80096</v>
      </c>
      <c r="I339">
        <v>1392</v>
      </c>
      <c r="J339">
        <v>0</v>
      </c>
      <c r="K339">
        <v>0</v>
      </c>
      <c r="L339">
        <v>17.399999999999999</v>
      </c>
    </row>
    <row r="340" spans="1:12" x14ac:dyDescent="0.25">
      <c r="A340" t="s">
        <v>120</v>
      </c>
      <c r="B340">
        <v>2021</v>
      </c>
      <c r="C340" t="str">
        <f t="shared" si="5"/>
        <v>Canada2021</v>
      </c>
      <c r="D340" s="3">
        <v>44561</v>
      </c>
      <c r="E340">
        <v>12</v>
      </c>
      <c r="F340">
        <v>46.565300000000001</v>
      </c>
      <c r="G340">
        <v>-66.4619</v>
      </c>
      <c r="H340">
        <v>14272</v>
      </c>
      <c r="I340">
        <v>160</v>
      </c>
      <c r="J340">
        <v>0</v>
      </c>
      <c r="K340">
        <v>0</v>
      </c>
      <c r="L340">
        <v>11.2</v>
      </c>
    </row>
    <row r="341" spans="1:12" x14ac:dyDescent="0.25">
      <c r="A341" t="s">
        <v>120</v>
      </c>
      <c r="B341">
        <v>2021</v>
      </c>
      <c r="C341" t="str">
        <f t="shared" si="5"/>
        <v>Canada2021</v>
      </c>
      <c r="D341" s="3">
        <v>44561</v>
      </c>
      <c r="E341">
        <v>12</v>
      </c>
      <c r="F341">
        <v>53.1355</v>
      </c>
      <c r="G341">
        <v>-57.660400000000003</v>
      </c>
      <c r="H341">
        <v>4155</v>
      </c>
      <c r="I341">
        <v>19</v>
      </c>
      <c r="J341">
        <v>0</v>
      </c>
      <c r="K341">
        <v>0</v>
      </c>
      <c r="L341">
        <v>4.5999999999999996</v>
      </c>
    </row>
    <row r="342" spans="1:12" x14ac:dyDescent="0.25">
      <c r="A342" t="s">
        <v>120</v>
      </c>
      <c r="B342">
        <v>2021</v>
      </c>
      <c r="C342" t="str">
        <f t="shared" si="5"/>
        <v>Canada2021</v>
      </c>
      <c r="D342" s="3">
        <v>44561</v>
      </c>
      <c r="E342">
        <v>12</v>
      </c>
      <c r="F342">
        <v>64.825500000000005</v>
      </c>
      <c r="G342">
        <v>-124.84569999999999</v>
      </c>
      <c r="H342">
        <v>2229</v>
      </c>
      <c r="I342">
        <v>12</v>
      </c>
      <c r="J342">
        <v>0</v>
      </c>
      <c r="K342">
        <v>0</v>
      </c>
      <c r="L342">
        <v>5.4</v>
      </c>
    </row>
    <row r="343" spans="1:12" x14ac:dyDescent="0.25">
      <c r="A343" t="s">
        <v>120</v>
      </c>
      <c r="B343">
        <v>2021</v>
      </c>
      <c r="C343" t="str">
        <f t="shared" si="5"/>
        <v>Canada2021</v>
      </c>
      <c r="D343" s="3">
        <v>44561</v>
      </c>
      <c r="E343">
        <v>12</v>
      </c>
      <c r="F343">
        <v>44.682000000000002</v>
      </c>
      <c r="G343">
        <v>-63.744300000000003</v>
      </c>
      <c r="H343">
        <v>17745</v>
      </c>
      <c r="I343">
        <v>111</v>
      </c>
      <c r="J343">
        <v>0</v>
      </c>
      <c r="K343">
        <v>0</v>
      </c>
      <c r="L343">
        <v>6.3</v>
      </c>
    </row>
    <row r="344" spans="1:12" x14ac:dyDescent="0.25">
      <c r="A344" t="s">
        <v>120</v>
      </c>
      <c r="B344">
        <v>2021</v>
      </c>
      <c r="C344" t="str">
        <f t="shared" si="5"/>
        <v>Canada2021</v>
      </c>
      <c r="D344" s="3">
        <v>44561</v>
      </c>
      <c r="E344">
        <v>12</v>
      </c>
      <c r="F344">
        <v>70.299800000000005</v>
      </c>
      <c r="G344">
        <v>-83.107600000000005</v>
      </c>
      <c r="H344">
        <v>803</v>
      </c>
      <c r="I344">
        <v>4</v>
      </c>
      <c r="J344">
        <v>0</v>
      </c>
      <c r="K344">
        <v>0</v>
      </c>
      <c r="L344">
        <v>5</v>
      </c>
    </row>
    <row r="345" spans="1:12" x14ac:dyDescent="0.25">
      <c r="A345" t="s">
        <v>120</v>
      </c>
      <c r="B345">
        <v>2021</v>
      </c>
      <c r="C345" t="str">
        <f t="shared" si="5"/>
        <v>Canada2021</v>
      </c>
      <c r="D345" s="3">
        <v>44561</v>
      </c>
      <c r="E345">
        <v>12</v>
      </c>
      <c r="F345">
        <v>51.253799999999998</v>
      </c>
      <c r="G345">
        <v>-85.3232</v>
      </c>
      <c r="H345">
        <v>796905</v>
      </c>
      <c r="I345">
        <v>10194</v>
      </c>
      <c r="J345">
        <v>0</v>
      </c>
      <c r="K345">
        <v>0</v>
      </c>
      <c r="L345">
        <v>12.8</v>
      </c>
    </row>
    <row r="346" spans="1:12" x14ac:dyDescent="0.25">
      <c r="A346" t="s">
        <v>120</v>
      </c>
      <c r="B346">
        <v>2021</v>
      </c>
      <c r="C346" t="str">
        <f t="shared" si="5"/>
        <v>Canada2021</v>
      </c>
      <c r="D346" s="3">
        <v>44561</v>
      </c>
      <c r="E346">
        <v>12</v>
      </c>
      <c r="F346">
        <v>46.5107</v>
      </c>
      <c r="G346">
        <v>-63.416800000000002</v>
      </c>
      <c r="H346">
        <v>1022</v>
      </c>
      <c r="I346">
        <v>0</v>
      </c>
      <c r="J346">
        <v>0</v>
      </c>
      <c r="K346">
        <v>0</v>
      </c>
      <c r="L346">
        <v>0</v>
      </c>
    </row>
    <row r="347" spans="1:12" x14ac:dyDescent="0.25">
      <c r="A347" t="s">
        <v>120</v>
      </c>
      <c r="B347">
        <v>2021</v>
      </c>
      <c r="C347" t="str">
        <f t="shared" si="5"/>
        <v>Canada2021</v>
      </c>
      <c r="D347" s="3">
        <v>44561</v>
      </c>
      <c r="E347">
        <v>12</v>
      </c>
      <c r="F347">
        <v>52.939900000000002</v>
      </c>
      <c r="G347">
        <v>-73.549099999999996</v>
      </c>
      <c r="H347">
        <v>603067</v>
      </c>
      <c r="I347">
        <v>11724</v>
      </c>
      <c r="J347">
        <v>0</v>
      </c>
      <c r="K347">
        <v>0</v>
      </c>
      <c r="L347">
        <v>19.399999999999999</v>
      </c>
    </row>
    <row r="348" spans="1:12" x14ac:dyDescent="0.25">
      <c r="A348" t="s">
        <v>120</v>
      </c>
      <c r="B348">
        <v>2021</v>
      </c>
      <c r="C348" t="str">
        <f t="shared" si="5"/>
        <v>Canada2021</v>
      </c>
      <c r="D348" s="3">
        <v>44561</v>
      </c>
      <c r="E348">
        <v>12</v>
      </c>
      <c r="F348">
        <v>0</v>
      </c>
      <c r="G348">
        <v>0</v>
      </c>
      <c r="H348">
        <v>13</v>
      </c>
      <c r="I348">
        <v>0</v>
      </c>
      <c r="J348">
        <v>0</v>
      </c>
      <c r="K348">
        <v>0</v>
      </c>
      <c r="L348">
        <v>0</v>
      </c>
    </row>
    <row r="349" spans="1:12" x14ac:dyDescent="0.25">
      <c r="A349" t="s">
        <v>120</v>
      </c>
      <c r="B349">
        <v>2021</v>
      </c>
      <c r="C349" t="str">
        <f t="shared" si="5"/>
        <v>Canada2021</v>
      </c>
      <c r="D349" s="3">
        <v>44561</v>
      </c>
      <c r="E349">
        <v>12</v>
      </c>
      <c r="F349">
        <v>52.939900000000002</v>
      </c>
      <c r="G349">
        <v>-106.4509</v>
      </c>
      <c r="H349">
        <v>85188</v>
      </c>
      <c r="I349">
        <v>955</v>
      </c>
      <c r="J349">
        <v>0</v>
      </c>
      <c r="K349">
        <v>0</v>
      </c>
      <c r="L349">
        <v>11.2</v>
      </c>
    </row>
    <row r="350" spans="1:12" x14ac:dyDescent="0.25">
      <c r="A350" t="s">
        <v>120</v>
      </c>
      <c r="B350">
        <v>2021</v>
      </c>
      <c r="C350" t="str">
        <f t="shared" si="5"/>
        <v>Canada2021</v>
      </c>
      <c r="D350" s="3">
        <v>44561</v>
      </c>
      <c r="E350">
        <v>12</v>
      </c>
      <c r="F350">
        <v>64.282300000000006</v>
      </c>
      <c r="G350">
        <v>-135</v>
      </c>
      <c r="H350">
        <v>1755</v>
      </c>
      <c r="I350">
        <v>15</v>
      </c>
      <c r="J350">
        <v>0</v>
      </c>
      <c r="K350">
        <v>0</v>
      </c>
      <c r="L350">
        <v>8.5</v>
      </c>
    </row>
    <row r="351" spans="1:12" x14ac:dyDescent="0.25">
      <c r="A351" t="s">
        <v>26</v>
      </c>
      <c r="B351">
        <v>2021</v>
      </c>
      <c r="C351" t="str">
        <f t="shared" si="5"/>
        <v>Central African Republic2021</v>
      </c>
      <c r="D351" s="3">
        <v>44561</v>
      </c>
      <c r="E351">
        <v>12</v>
      </c>
      <c r="F351">
        <v>6.6111000000000004</v>
      </c>
      <c r="G351">
        <v>20.939399999999999</v>
      </c>
      <c r="H351">
        <v>12163</v>
      </c>
      <c r="I351">
        <v>101</v>
      </c>
      <c r="J351">
        <v>0</v>
      </c>
      <c r="K351">
        <v>12062</v>
      </c>
      <c r="L351">
        <v>8.3000000000000007</v>
      </c>
    </row>
    <row r="352" spans="1:12" x14ac:dyDescent="0.25">
      <c r="A352" t="s">
        <v>28</v>
      </c>
      <c r="B352">
        <v>2021</v>
      </c>
      <c r="C352" t="str">
        <f t="shared" si="5"/>
        <v>Chad2021</v>
      </c>
      <c r="D352" s="3">
        <v>44561</v>
      </c>
      <c r="E352">
        <v>12</v>
      </c>
      <c r="F352">
        <v>15.4542</v>
      </c>
      <c r="G352">
        <v>18.732199999999999</v>
      </c>
      <c r="H352">
        <v>5703</v>
      </c>
      <c r="I352">
        <v>181</v>
      </c>
      <c r="J352">
        <v>0</v>
      </c>
      <c r="K352">
        <v>5522</v>
      </c>
      <c r="L352">
        <v>31.7</v>
      </c>
    </row>
    <row r="353" spans="1:12" x14ac:dyDescent="0.25">
      <c r="A353" t="s">
        <v>122</v>
      </c>
      <c r="B353">
        <v>2021</v>
      </c>
      <c r="C353" t="str">
        <f t="shared" si="5"/>
        <v>Chile2021</v>
      </c>
      <c r="D353" s="3">
        <v>44561</v>
      </c>
      <c r="E353">
        <v>12</v>
      </c>
      <c r="F353">
        <v>-35.6751</v>
      </c>
      <c r="G353">
        <v>-71.543000000000006</v>
      </c>
      <c r="H353">
        <v>1806494</v>
      </c>
      <c r="I353">
        <v>39115</v>
      </c>
      <c r="J353">
        <v>0</v>
      </c>
      <c r="K353">
        <v>1767379</v>
      </c>
      <c r="L353">
        <v>21.7</v>
      </c>
    </row>
    <row r="354" spans="1:12" x14ac:dyDescent="0.25">
      <c r="A354" t="s">
        <v>352</v>
      </c>
      <c r="B354">
        <v>2021</v>
      </c>
      <c r="C354" t="str">
        <f t="shared" si="5"/>
        <v>China2021</v>
      </c>
      <c r="D354" s="3">
        <v>44561</v>
      </c>
      <c r="E354">
        <v>12</v>
      </c>
      <c r="F354">
        <v>31.825700000000001</v>
      </c>
      <c r="G354">
        <v>117.2264</v>
      </c>
      <c r="H354">
        <v>1009</v>
      </c>
      <c r="I354">
        <v>6</v>
      </c>
      <c r="J354">
        <v>0</v>
      </c>
      <c r="K354">
        <v>1003</v>
      </c>
      <c r="L354">
        <v>5.9</v>
      </c>
    </row>
    <row r="355" spans="1:12" x14ac:dyDescent="0.25">
      <c r="A355" t="s">
        <v>352</v>
      </c>
      <c r="B355">
        <v>2021</v>
      </c>
      <c r="C355" t="str">
        <f t="shared" si="5"/>
        <v>China2021</v>
      </c>
      <c r="D355" s="3">
        <v>44561</v>
      </c>
      <c r="E355">
        <v>12</v>
      </c>
      <c r="F355">
        <v>40.182400000000001</v>
      </c>
      <c r="G355">
        <v>116.41419999999999</v>
      </c>
      <c r="H355">
        <v>1211</v>
      </c>
      <c r="I355">
        <v>9</v>
      </c>
      <c r="J355">
        <v>0</v>
      </c>
      <c r="K355">
        <v>1202</v>
      </c>
      <c r="L355">
        <v>7.4</v>
      </c>
    </row>
    <row r="356" spans="1:12" x14ac:dyDescent="0.25">
      <c r="A356" t="s">
        <v>352</v>
      </c>
      <c r="B356">
        <v>2021</v>
      </c>
      <c r="C356" t="str">
        <f t="shared" si="5"/>
        <v>China2021</v>
      </c>
      <c r="D356" s="3">
        <v>44561</v>
      </c>
      <c r="E356">
        <v>12</v>
      </c>
      <c r="F356">
        <v>30.057200000000002</v>
      </c>
      <c r="G356">
        <v>107.874</v>
      </c>
      <c r="H356">
        <v>611</v>
      </c>
      <c r="I356">
        <v>6</v>
      </c>
      <c r="J356">
        <v>0</v>
      </c>
      <c r="K356">
        <v>605</v>
      </c>
      <c r="L356">
        <v>9.8000000000000007</v>
      </c>
    </row>
    <row r="357" spans="1:12" x14ac:dyDescent="0.25">
      <c r="A357" t="s">
        <v>352</v>
      </c>
      <c r="B357">
        <v>2021</v>
      </c>
      <c r="C357" t="str">
        <f t="shared" si="5"/>
        <v>China2021</v>
      </c>
      <c r="D357" s="3">
        <v>44561</v>
      </c>
      <c r="E357">
        <v>12</v>
      </c>
      <c r="F357">
        <v>26.078900000000001</v>
      </c>
      <c r="G357">
        <v>117.98739999999999</v>
      </c>
      <c r="H357">
        <v>1363</v>
      </c>
      <c r="I357">
        <v>1</v>
      </c>
      <c r="J357">
        <v>0</v>
      </c>
      <c r="K357">
        <v>1362</v>
      </c>
      <c r="L357">
        <v>0.7</v>
      </c>
    </row>
    <row r="358" spans="1:12" x14ac:dyDescent="0.25">
      <c r="A358" t="s">
        <v>352</v>
      </c>
      <c r="B358">
        <v>2021</v>
      </c>
      <c r="C358" t="str">
        <f t="shared" si="5"/>
        <v>China2021</v>
      </c>
      <c r="D358" s="3">
        <v>44561</v>
      </c>
      <c r="E358">
        <v>12</v>
      </c>
      <c r="F358">
        <v>35.751800000000003</v>
      </c>
      <c r="G358">
        <v>104.2861</v>
      </c>
      <c r="H358">
        <v>356</v>
      </c>
      <c r="I358">
        <v>2</v>
      </c>
      <c r="J358">
        <v>0</v>
      </c>
      <c r="K358">
        <v>354</v>
      </c>
      <c r="L358">
        <v>5.6</v>
      </c>
    </row>
    <row r="359" spans="1:12" x14ac:dyDescent="0.25">
      <c r="A359" t="s">
        <v>352</v>
      </c>
      <c r="B359">
        <v>2021</v>
      </c>
      <c r="C359" t="str">
        <f t="shared" si="5"/>
        <v>China2021</v>
      </c>
      <c r="D359" s="3">
        <v>44561</v>
      </c>
      <c r="E359">
        <v>12</v>
      </c>
      <c r="F359">
        <v>23.341699999999999</v>
      </c>
      <c r="G359">
        <v>113.42440000000001</v>
      </c>
      <c r="H359">
        <v>3457</v>
      </c>
      <c r="I359">
        <v>8</v>
      </c>
      <c r="J359">
        <v>0</v>
      </c>
      <c r="K359">
        <v>3449</v>
      </c>
      <c r="L359">
        <v>2.2999999999999998</v>
      </c>
    </row>
    <row r="360" spans="1:12" x14ac:dyDescent="0.25">
      <c r="A360" t="s">
        <v>352</v>
      </c>
      <c r="B360">
        <v>2021</v>
      </c>
      <c r="C360" t="str">
        <f t="shared" si="5"/>
        <v>China2021</v>
      </c>
      <c r="D360" s="3">
        <v>44561</v>
      </c>
      <c r="E360">
        <v>12</v>
      </c>
      <c r="F360">
        <v>23.829799999999999</v>
      </c>
      <c r="G360">
        <v>108.7881</v>
      </c>
      <c r="H360">
        <v>622</v>
      </c>
      <c r="I360">
        <v>2</v>
      </c>
      <c r="J360">
        <v>0</v>
      </c>
      <c r="K360">
        <v>620</v>
      </c>
      <c r="L360">
        <v>3.2</v>
      </c>
    </row>
    <row r="361" spans="1:12" x14ac:dyDescent="0.25">
      <c r="A361" t="s">
        <v>352</v>
      </c>
      <c r="B361">
        <v>2021</v>
      </c>
      <c r="C361" t="str">
        <f t="shared" si="5"/>
        <v>China2021</v>
      </c>
      <c r="D361" s="3">
        <v>44561</v>
      </c>
      <c r="E361">
        <v>12</v>
      </c>
      <c r="F361">
        <v>26.8154</v>
      </c>
      <c r="G361">
        <v>106.87479999999999</v>
      </c>
      <c r="H361">
        <v>160</v>
      </c>
      <c r="I361">
        <v>2</v>
      </c>
      <c r="J361">
        <v>0</v>
      </c>
      <c r="K361">
        <v>158</v>
      </c>
      <c r="L361">
        <v>12.5</v>
      </c>
    </row>
    <row r="362" spans="1:12" x14ac:dyDescent="0.25">
      <c r="A362" t="s">
        <v>352</v>
      </c>
      <c r="B362">
        <v>2021</v>
      </c>
      <c r="C362" t="str">
        <f t="shared" si="5"/>
        <v>China2021</v>
      </c>
      <c r="D362" s="3">
        <v>44561</v>
      </c>
      <c r="E362">
        <v>12</v>
      </c>
      <c r="F362">
        <v>19.195900000000002</v>
      </c>
      <c r="G362">
        <v>109.7453</v>
      </c>
      <c r="H362">
        <v>190</v>
      </c>
      <c r="I362">
        <v>6</v>
      </c>
      <c r="J362">
        <v>0</v>
      </c>
      <c r="K362">
        <v>184</v>
      </c>
      <c r="L362">
        <v>31.6</v>
      </c>
    </row>
    <row r="363" spans="1:12" x14ac:dyDescent="0.25">
      <c r="A363" t="s">
        <v>352</v>
      </c>
      <c r="B363">
        <v>2021</v>
      </c>
      <c r="C363" t="str">
        <f t="shared" si="5"/>
        <v>China2021</v>
      </c>
      <c r="D363" s="3">
        <v>44561</v>
      </c>
      <c r="E363">
        <v>12</v>
      </c>
      <c r="F363">
        <v>39.548999999999999</v>
      </c>
      <c r="G363">
        <v>116.1306</v>
      </c>
      <c r="H363">
        <v>1458</v>
      </c>
      <c r="I363">
        <v>7</v>
      </c>
      <c r="J363">
        <v>0</v>
      </c>
      <c r="K363">
        <v>0</v>
      </c>
      <c r="L363">
        <v>4.8</v>
      </c>
    </row>
    <row r="364" spans="1:12" x14ac:dyDescent="0.25">
      <c r="A364" t="s">
        <v>352</v>
      </c>
      <c r="B364">
        <v>2021</v>
      </c>
      <c r="C364" t="str">
        <f t="shared" si="5"/>
        <v>China2021</v>
      </c>
      <c r="D364" s="3">
        <v>44561</v>
      </c>
      <c r="E364">
        <v>12</v>
      </c>
      <c r="F364">
        <v>47.862000000000002</v>
      </c>
      <c r="G364">
        <v>127.7615</v>
      </c>
      <c r="H364">
        <v>2035</v>
      </c>
      <c r="I364">
        <v>13</v>
      </c>
      <c r="J364">
        <v>0</v>
      </c>
      <c r="K364">
        <v>2022</v>
      </c>
      <c r="L364">
        <v>6.4</v>
      </c>
    </row>
    <row r="365" spans="1:12" x14ac:dyDescent="0.25">
      <c r="A365" t="s">
        <v>352</v>
      </c>
      <c r="B365">
        <v>2021</v>
      </c>
      <c r="C365" t="str">
        <f t="shared" si="5"/>
        <v>China2021</v>
      </c>
      <c r="D365" s="3">
        <v>44561</v>
      </c>
      <c r="E365">
        <v>12</v>
      </c>
      <c r="F365">
        <v>37.895699999999998</v>
      </c>
      <c r="G365">
        <v>114.9042</v>
      </c>
      <c r="H365">
        <v>1641</v>
      </c>
      <c r="I365">
        <v>22</v>
      </c>
      <c r="J365">
        <v>0</v>
      </c>
      <c r="K365">
        <v>1619</v>
      </c>
      <c r="L365">
        <v>13.4</v>
      </c>
    </row>
    <row r="366" spans="1:12" x14ac:dyDescent="0.25">
      <c r="A366" t="s">
        <v>352</v>
      </c>
      <c r="B366">
        <v>2021</v>
      </c>
      <c r="C366" t="str">
        <f t="shared" si="5"/>
        <v>China2021</v>
      </c>
      <c r="D366" s="3">
        <v>44561</v>
      </c>
      <c r="E366">
        <v>12</v>
      </c>
      <c r="F366">
        <v>22.3</v>
      </c>
      <c r="G366">
        <v>114.2</v>
      </c>
      <c r="H366">
        <v>12649</v>
      </c>
      <c r="I366">
        <v>213</v>
      </c>
      <c r="J366">
        <v>0</v>
      </c>
      <c r="K366">
        <v>12436</v>
      </c>
      <c r="L366">
        <v>16.8</v>
      </c>
    </row>
    <row r="367" spans="1:12" x14ac:dyDescent="0.25">
      <c r="A367" t="s">
        <v>352</v>
      </c>
      <c r="B367">
        <v>2021</v>
      </c>
      <c r="C367" t="str">
        <f t="shared" si="5"/>
        <v>China2021</v>
      </c>
      <c r="D367" s="3">
        <v>44561</v>
      </c>
      <c r="E367">
        <v>12</v>
      </c>
      <c r="F367">
        <v>30.9756</v>
      </c>
      <c r="G367">
        <v>112.27070000000001</v>
      </c>
      <c r="H367">
        <v>68317</v>
      </c>
      <c r="I367">
        <v>4512</v>
      </c>
      <c r="J367">
        <v>0</v>
      </c>
      <c r="K367">
        <v>63805</v>
      </c>
      <c r="L367">
        <v>66</v>
      </c>
    </row>
    <row r="368" spans="1:12" x14ac:dyDescent="0.25">
      <c r="A368" t="s">
        <v>352</v>
      </c>
      <c r="B368">
        <v>2021</v>
      </c>
      <c r="C368" t="str">
        <f t="shared" si="5"/>
        <v>China2021</v>
      </c>
      <c r="D368" s="3">
        <v>44561</v>
      </c>
      <c r="E368">
        <v>12</v>
      </c>
      <c r="F368">
        <v>27.610399999999998</v>
      </c>
      <c r="G368">
        <v>111.7088</v>
      </c>
      <c r="H368">
        <v>1222</v>
      </c>
      <c r="I368">
        <v>4</v>
      </c>
      <c r="J368">
        <v>0</v>
      </c>
      <c r="K368">
        <v>1218</v>
      </c>
      <c r="L368">
        <v>3.3</v>
      </c>
    </row>
    <row r="369" spans="1:12" x14ac:dyDescent="0.25">
      <c r="A369" t="s">
        <v>352</v>
      </c>
      <c r="B369">
        <v>2021</v>
      </c>
      <c r="C369" t="str">
        <f t="shared" si="5"/>
        <v>China2021</v>
      </c>
      <c r="D369" s="3">
        <v>44561</v>
      </c>
      <c r="E369">
        <v>12</v>
      </c>
      <c r="F369">
        <v>44.093499999999999</v>
      </c>
      <c r="G369">
        <v>113.9448</v>
      </c>
      <c r="H369">
        <v>1186</v>
      </c>
      <c r="I369">
        <v>1</v>
      </c>
      <c r="J369">
        <v>0</v>
      </c>
      <c r="K369">
        <v>1185</v>
      </c>
      <c r="L369">
        <v>0.8</v>
      </c>
    </row>
    <row r="370" spans="1:12" x14ac:dyDescent="0.25">
      <c r="A370" t="s">
        <v>352</v>
      </c>
      <c r="B370">
        <v>2021</v>
      </c>
      <c r="C370" t="str">
        <f t="shared" si="5"/>
        <v>China2021</v>
      </c>
      <c r="D370" s="3">
        <v>44561</v>
      </c>
      <c r="E370">
        <v>12</v>
      </c>
      <c r="F370">
        <v>32.9711</v>
      </c>
      <c r="G370">
        <v>119.455</v>
      </c>
      <c r="H370">
        <v>1625</v>
      </c>
      <c r="I370">
        <v>0</v>
      </c>
      <c r="J370">
        <v>0</v>
      </c>
      <c r="K370">
        <v>1625</v>
      </c>
      <c r="L370">
        <v>0</v>
      </c>
    </row>
    <row r="371" spans="1:12" x14ac:dyDescent="0.25">
      <c r="A371" t="s">
        <v>352</v>
      </c>
      <c r="B371">
        <v>2021</v>
      </c>
      <c r="C371" t="str">
        <f t="shared" si="5"/>
        <v>China2021</v>
      </c>
      <c r="D371" s="3">
        <v>44561</v>
      </c>
      <c r="E371">
        <v>12</v>
      </c>
      <c r="F371">
        <v>27.614000000000001</v>
      </c>
      <c r="G371">
        <v>115.7221</v>
      </c>
      <c r="H371">
        <v>959</v>
      </c>
      <c r="I371">
        <v>1</v>
      </c>
      <c r="J371">
        <v>0</v>
      </c>
      <c r="K371">
        <v>958</v>
      </c>
      <c r="L371">
        <v>1</v>
      </c>
    </row>
    <row r="372" spans="1:12" x14ac:dyDescent="0.25">
      <c r="A372" t="s">
        <v>352</v>
      </c>
      <c r="B372">
        <v>2021</v>
      </c>
      <c r="C372" t="str">
        <f t="shared" si="5"/>
        <v>China2021</v>
      </c>
      <c r="D372" s="3">
        <v>44561</v>
      </c>
      <c r="E372">
        <v>12</v>
      </c>
      <c r="F372">
        <v>43.6661</v>
      </c>
      <c r="G372">
        <v>126.1923</v>
      </c>
      <c r="H372">
        <v>589</v>
      </c>
      <c r="I372">
        <v>3</v>
      </c>
      <c r="J372">
        <v>0</v>
      </c>
      <c r="K372">
        <v>586</v>
      </c>
      <c r="L372">
        <v>5.0999999999999996</v>
      </c>
    </row>
    <row r="373" spans="1:12" x14ac:dyDescent="0.25">
      <c r="A373" t="s">
        <v>352</v>
      </c>
      <c r="B373">
        <v>2021</v>
      </c>
      <c r="C373" t="str">
        <f t="shared" si="5"/>
        <v>China2021</v>
      </c>
      <c r="D373" s="3">
        <v>44561</v>
      </c>
      <c r="E373">
        <v>12</v>
      </c>
      <c r="F373">
        <v>41.2956</v>
      </c>
      <c r="G373">
        <v>122.60850000000001</v>
      </c>
      <c r="H373">
        <v>795</v>
      </c>
      <c r="I373">
        <v>2</v>
      </c>
      <c r="J373">
        <v>0</v>
      </c>
      <c r="K373">
        <v>793</v>
      </c>
      <c r="L373">
        <v>2.5</v>
      </c>
    </row>
    <row r="374" spans="1:12" x14ac:dyDescent="0.25">
      <c r="A374" t="s">
        <v>352</v>
      </c>
      <c r="B374">
        <v>2021</v>
      </c>
      <c r="C374" t="str">
        <f t="shared" si="5"/>
        <v>China2021</v>
      </c>
      <c r="D374" s="3">
        <v>44561</v>
      </c>
      <c r="E374">
        <v>12</v>
      </c>
      <c r="F374">
        <v>22.166699999999999</v>
      </c>
      <c r="G374">
        <v>113.55</v>
      </c>
      <c r="H374">
        <v>79</v>
      </c>
      <c r="I374">
        <v>0</v>
      </c>
      <c r="J374">
        <v>0</v>
      </c>
      <c r="K374">
        <v>79</v>
      </c>
      <c r="L374">
        <v>0</v>
      </c>
    </row>
    <row r="375" spans="1:12" x14ac:dyDescent="0.25">
      <c r="A375" t="s">
        <v>352</v>
      </c>
      <c r="B375">
        <v>2021</v>
      </c>
      <c r="C375" t="str">
        <f t="shared" si="5"/>
        <v>China2021</v>
      </c>
      <c r="D375" s="3">
        <v>44561</v>
      </c>
      <c r="E375">
        <v>12</v>
      </c>
      <c r="F375">
        <v>37.269199999999998</v>
      </c>
      <c r="G375">
        <v>106.16549999999999</v>
      </c>
      <c r="H375">
        <v>122</v>
      </c>
      <c r="I375">
        <v>0</v>
      </c>
      <c r="J375">
        <v>0</v>
      </c>
      <c r="K375">
        <v>122</v>
      </c>
      <c r="L375">
        <v>0</v>
      </c>
    </row>
    <row r="376" spans="1:12" x14ac:dyDescent="0.25">
      <c r="A376" t="s">
        <v>352</v>
      </c>
      <c r="B376">
        <v>2021</v>
      </c>
      <c r="C376" t="str">
        <f t="shared" si="5"/>
        <v>China2021</v>
      </c>
      <c r="D376" s="3">
        <v>44561</v>
      </c>
      <c r="E376">
        <v>12</v>
      </c>
      <c r="F376">
        <v>35.745199999999997</v>
      </c>
      <c r="G376">
        <v>95.995599999999996</v>
      </c>
      <c r="H376">
        <v>30</v>
      </c>
      <c r="I376">
        <v>0</v>
      </c>
      <c r="J376">
        <v>0</v>
      </c>
      <c r="K376">
        <v>30</v>
      </c>
      <c r="L376">
        <v>0</v>
      </c>
    </row>
    <row r="377" spans="1:12" x14ac:dyDescent="0.25">
      <c r="A377" t="s">
        <v>352</v>
      </c>
      <c r="B377">
        <v>2021</v>
      </c>
      <c r="C377" t="str">
        <f t="shared" si="5"/>
        <v>China2021</v>
      </c>
      <c r="D377" s="3">
        <v>44561</v>
      </c>
      <c r="E377">
        <v>12</v>
      </c>
      <c r="F377">
        <v>35.191699999999997</v>
      </c>
      <c r="G377">
        <v>108.87009999999999</v>
      </c>
      <c r="H377">
        <v>2219</v>
      </c>
      <c r="I377">
        <v>3</v>
      </c>
      <c r="J377">
        <v>0</v>
      </c>
      <c r="K377">
        <v>2216</v>
      </c>
      <c r="L377">
        <v>1.4</v>
      </c>
    </row>
    <row r="378" spans="1:12" x14ac:dyDescent="0.25">
      <c r="A378" t="s">
        <v>352</v>
      </c>
      <c r="B378">
        <v>2021</v>
      </c>
      <c r="C378" t="str">
        <f t="shared" si="5"/>
        <v>China2021</v>
      </c>
      <c r="D378" s="3">
        <v>44561</v>
      </c>
      <c r="E378">
        <v>12</v>
      </c>
      <c r="F378">
        <v>36.342700000000001</v>
      </c>
      <c r="G378">
        <v>118.1498</v>
      </c>
      <c r="H378">
        <v>1043</v>
      </c>
      <c r="I378">
        <v>7</v>
      </c>
      <c r="J378">
        <v>0</v>
      </c>
      <c r="K378">
        <v>1036</v>
      </c>
      <c r="L378">
        <v>6.7</v>
      </c>
    </row>
    <row r="379" spans="1:12" x14ac:dyDescent="0.25">
      <c r="A379" t="s">
        <v>352</v>
      </c>
      <c r="B379">
        <v>2021</v>
      </c>
      <c r="C379" t="str">
        <f t="shared" si="5"/>
        <v>China2021</v>
      </c>
      <c r="D379" s="3">
        <v>44561</v>
      </c>
      <c r="E379">
        <v>12</v>
      </c>
      <c r="F379">
        <v>31.202000000000002</v>
      </c>
      <c r="G379">
        <v>121.4491</v>
      </c>
      <c r="H379">
        <v>3103</v>
      </c>
      <c r="I379">
        <v>7</v>
      </c>
      <c r="J379">
        <v>0</v>
      </c>
      <c r="K379">
        <v>3096</v>
      </c>
      <c r="L379">
        <v>2.2999999999999998</v>
      </c>
    </row>
    <row r="380" spans="1:12" x14ac:dyDescent="0.25">
      <c r="A380" t="s">
        <v>352</v>
      </c>
      <c r="B380">
        <v>2021</v>
      </c>
      <c r="C380" t="str">
        <f t="shared" si="5"/>
        <v>China2021</v>
      </c>
      <c r="D380" s="3">
        <v>44561</v>
      </c>
      <c r="E380">
        <v>12</v>
      </c>
      <c r="F380">
        <v>37.5777</v>
      </c>
      <c r="G380">
        <v>112.29219999999999</v>
      </c>
      <c r="H380">
        <v>266</v>
      </c>
      <c r="I380">
        <v>0</v>
      </c>
      <c r="J380">
        <v>0</v>
      </c>
      <c r="K380">
        <v>266</v>
      </c>
      <c r="L380">
        <v>0</v>
      </c>
    </row>
    <row r="381" spans="1:12" x14ac:dyDescent="0.25">
      <c r="A381" t="s">
        <v>352</v>
      </c>
      <c r="B381">
        <v>2021</v>
      </c>
      <c r="C381" t="str">
        <f t="shared" si="5"/>
        <v>China2021</v>
      </c>
      <c r="D381" s="3">
        <v>44561</v>
      </c>
      <c r="E381">
        <v>12</v>
      </c>
      <c r="F381">
        <v>30.617100000000001</v>
      </c>
      <c r="G381">
        <v>102.7103</v>
      </c>
      <c r="H381">
        <v>1321</v>
      </c>
      <c r="I381">
        <v>3</v>
      </c>
      <c r="J381">
        <v>0</v>
      </c>
      <c r="K381">
        <v>1318</v>
      </c>
      <c r="L381">
        <v>2.2999999999999998</v>
      </c>
    </row>
    <row r="382" spans="1:12" x14ac:dyDescent="0.25">
      <c r="A382" t="s">
        <v>352</v>
      </c>
      <c r="B382">
        <v>2021</v>
      </c>
      <c r="C382" t="str">
        <f t="shared" si="5"/>
        <v>China2021</v>
      </c>
      <c r="D382" s="3">
        <v>44561</v>
      </c>
      <c r="E382">
        <v>12</v>
      </c>
      <c r="F382">
        <v>39.305399999999999</v>
      </c>
      <c r="G382">
        <v>117.32299999999999</v>
      </c>
      <c r="H382">
        <v>589</v>
      </c>
      <c r="I382">
        <v>3</v>
      </c>
      <c r="J382">
        <v>0</v>
      </c>
      <c r="K382">
        <v>586</v>
      </c>
      <c r="L382">
        <v>5.0999999999999996</v>
      </c>
    </row>
    <row r="383" spans="1:12" x14ac:dyDescent="0.25">
      <c r="A383" t="s">
        <v>352</v>
      </c>
      <c r="B383">
        <v>2021</v>
      </c>
      <c r="C383" t="str">
        <f t="shared" si="5"/>
        <v>China2021</v>
      </c>
      <c r="D383" s="3">
        <v>44561</v>
      </c>
      <c r="E383">
        <v>12</v>
      </c>
      <c r="F383">
        <v>31.692699999999999</v>
      </c>
      <c r="G383">
        <v>88.092399999999998</v>
      </c>
      <c r="H383">
        <v>1</v>
      </c>
      <c r="I383">
        <v>0</v>
      </c>
      <c r="J383">
        <v>0</v>
      </c>
      <c r="K383">
        <v>1</v>
      </c>
      <c r="L383">
        <v>0</v>
      </c>
    </row>
    <row r="384" spans="1:12" x14ac:dyDescent="0.25">
      <c r="A384" t="s">
        <v>352</v>
      </c>
      <c r="B384">
        <v>2021</v>
      </c>
      <c r="C384" t="str">
        <f t="shared" si="5"/>
        <v>China2021</v>
      </c>
      <c r="D384" s="3">
        <v>44561</v>
      </c>
      <c r="E384">
        <v>12</v>
      </c>
      <c r="F384">
        <v>0</v>
      </c>
      <c r="G384">
        <v>0</v>
      </c>
      <c r="H384">
        <v>12854</v>
      </c>
      <c r="I384">
        <v>0</v>
      </c>
      <c r="J384">
        <v>0</v>
      </c>
      <c r="K384">
        <v>12854</v>
      </c>
      <c r="L384">
        <v>0</v>
      </c>
    </row>
    <row r="385" spans="1:12" x14ac:dyDescent="0.25">
      <c r="A385" t="s">
        <v>352</v>
      </c>
      <c r="B385">
        <v>2021</v>
      </c>
      <c r="C385" t="str">
        <f t="shared" si="5"/>
        <v>China2021</v>
      </c>
      <c r="D385" s="3">
        <v>44561</v>
      </c>
      <c r="E385">
        <v>12</v>
      </c>
      <c r="F385">
        <v>41.112900000000003</v>
      </c>
      <c r="G385">
        <v>85.240099999999998</v>
      </c>
      <c r="H385">
        <v>981</v>
      </c>
      <c r="I385">
        <v>3</v>
      </c>
      <c r="J385">
        <v>0</v>
      </c>
      <c r="K385">
        <v>978</v>
      </c>
      <c r="L385">
        <v>3.1</v>
      </c>
    </row>
    <row r="386" spans="1:12" x14ac:dyDescent="0.25">
      <c r="A386" t="s">
        <v>352</v>
      </c>
      <c r="B386">
        <v>2021</v>
      </c>
      <c r="C386" t="str">
        <f t="shared" si="5"/>
        <v>China2021</v>
      </c>
      <c r="D386" s="3">
        <v>44561</v>
      </c>
      <c r="E386">
        <v>12</v>
      </c>
      <c r="F386">
        <v>24.974</v>
      </c>
      <c r="G386">
        <v>101.48699999999999</v>
      </c>
      <c r="H386">
        <v>1817</v>
      </c>
      <c r="I386">
        <v>2</v>
      </c>
      <c r="J386">
        <v>0</v>
      </c>
      <c r="K386">
        <v>1815</v>
      </c>
      <c r="L386">
        <v>1.1000000000000001</v>
      </c>
    </row>
    <row r="387" spans="1:12" x14ac:dyDescent="0.25">
      <c r="A387" t="s">
        <v>352</v>
      </c>
      <c r="B387">
        <v>2021</v>
      </c>
      <c r="C387" t="str">
        <f t="shared" ref="C387:C450" si="6">A387&amp;B387</f>
        <v>China2021</v>
      </c>
      <c r="D387" s="3">
        <v>44561</v>
      </c>
      <c r="E387">
        <v>12</v>
      </c>
      <c r="F387">
        <v>29.183199999999999</v>
      </c>
      <c r="G387">
        <v>120.0934</v>
      </c>
      <c r="H387">
        <v>2016</v>
      </c>
      <c r="I387">
        <v>1</v>
      </c>
      <c r="J387">
        <v>0</v>
      </c>
      <c r="K387">
        <v>2015</v>
      </c>
      <c r="L387">
        <v>0.5</v>
      </c>
    </row>
    <row r="388" spans="1:12" x14ac:dyDescent="0.25">
      <c r="A388" t="s">
        <v>124</v>
      </c>
      <c r="B388">
        <v>2021</v>
      </c>
      <c r="C388" t="str">
        <f t="shared" si="6"/>
        <v>Colombia2021</v>
      </c>
      <c r="D388" s="3">
        <v>44561</v>
      </c>
      <c r="E388">
        <v>12</v>
      </c>
      <c r="F388">
        <v>4.5709</v>
      </c>
      <c r="G388">
        <v>-74.297300000000007</v>
      </c>
      <c r="H388">
        <v>5157440</v>
      </c>
      <c r="I388">
        <v>129942</v>
      </c>
      <c r="J388">
        <v>0</v>
      </c>
      <c r="K388">
        <v>5027498</v>
      </c>
      <c r="L388">
        <v>25.2</v>
      </c>
    </row>
    <row r="389" spans="1:12" x14ac:dyDescent="0.25">
      <c r="A389" t="s">
        <v>30</v>
      </c>
      <c r="B389">
        <v>2021</v>
      </c>
      <c r="C389" t="str">
        <f t="shared" si="6"/>
        <v>Comoros2021</v>
      </c>
      <c r="D389" s="3">
        <v>44561</v>
      </c>
      <c r="E389">
        <v>12</v>
      </c>
      <c r="F389">
        <v>-11.6455</v>
      </c>
      <c r="G389">
        <v>43.333300000000001</v>
      </c>
      <c r="H389">
        <v>6515</v>
      </c>
      <c r="I389">
        <v>157</v>
      </c>
      <c r="J389">
        <v>0</v>
      </c>
      <c r="K389">
        <v>6358</v>
      </c>
      <c r="L389">
        <v>24.1</v>
      </c>
    </row>
    <row r="390" spans="1:12" x14ac:dyDescent="0.25">
      <c r="A390" t="s">
        <v>427</v>
      </c>
      <c r="B390">
        <v>2021</v>
      </c>
      <c r="C390" t="str">
        <f t="shared" si="6"/>
        <v>Congo (Brazzaville)2021</v>
      </c>
      <c r="D390" s="3">
        <v>44561</v>
      </c>
      <c r="E390">
        <v>12</v>
      </c>
      <c r="F390">
        <v>-0.22800000000000001</v>
      </c>
      <c r="G390">
        <v>15.8277</v>
      </c>
      <c r="H390">
        <v>20089</v>
      </c>
      <c r="I390">
        <v>367</v>
      </c>
      <c r="J390">
        <v>0</v>
      </c>
      <c r="K390">
        <v>19722</v>
      </c>
      <c r="L390">
        <v>18.3</v>
      </c>
    </row>
    <row r="391" spans="1:12" x14ac:dyDescent="0.25">
      <c r="A391" t="s">
        <v>428</v>
      </c>
      <c r="B391">
        <v>2021</v>
      </c>
      <c r="C391" t="str">
        <f t="shared" si="6"/>
        <v>Congo (Kinshasa)2021</v>
      </c>
      <c r="D391" s="3">
        <v>44561</v>
      </c>
      <c r="E391">
        <v>12</v>
      </c>
      <c r="F391">
        <v>-4.0382999999999996</v>
      </c>
      <c r="G391">
        <v>21.758700000000001</v>
      </c>
      <c r="H391">
        <v>74793</v>
      </c>
      <c r="I391">
        <v>1205</v>
      </c>
      <c r="J391">
        <v>0</v>
      </c>
      <c r="K391">
        <v>73588</v>
      </c>
      <c r="L391">
        <v>16.100000000000001</v>
      </c>
    </row>
    <row r="392" spans="1:12" x14ac:dyDescent="0.25">
      <c r="A392" t="s">
        <v>126</v>
      </c>
      <c r="B392">
        <v>2021</v>
      </c>
      <c r="C392" t="str">
        <f t="shared" si="6"/>
        <v>Costa Rica2021</v>
      </c>
      <c r="D392" s="3">
        <v>44561</v>
      </c>
      <c r="E392">
        <v>12</v>
      </c>
      <c r="F392">
        <v>9.7489000000000008</v>
      </c>
      <c r="G392">
        <v>-83.753399999999999</v>
      </c>
      <c r="H392">
        <v>570556</v>
      </c>
      <c r="I392">
        <v>7353</v>
      </c>
      <c r="J392">
        <v>0</v>
      </c>
      <c r="K392">
        <v>563203</v>
      </c>
      <c r="L392">
        <v>12.9</v>
      </c>
    </row>
    <row r="393" spans="1:12" x14ac:dyDescent="0.25">
      <c r="A393" t="s">
        <v>429</v>
      </c>
      <c r="B393">
        <v>2021</v>
      </c>
      <c r="C393" t="str">
        <f t="shared" si="6"/>
        <v>Cote d'Ivoire2021</v>
      </c>
      <c r="D393" s="3">
        <v>44561</v>
      </c>
      <c r="E393">
        <v>12</v>
      </c>
      <c r="F393">
        <v>7.54</v>
      </c>
      <c r="G393">
        <v>-5.5471000000000004</v>
      </c>
      <c r="H393">
        <v>71004</v>
      </c>
      <c r="I393">
        <v>714</v>
      </c>
      <c r="J393">
        <v>0</v>
      </c>
      <c r="K393">
        <v>70290</v>
      </c>
      <c r="L393">
        <v>10.1</v>
      </c>
    </row>
    <row r="394" spans="1:12" x14ac:dyDescent="0.25">
      <c r="A394" t="s">
        <v>236</v>
      </c>
      <c r="B394">
        <v>2021</v>
      </c>
      <c r="C394" t="str">
        <f t="shared" si="6"/>
        <v>Croatia2021</v>
      </c>
      <c r="D394" s="3">
        <v>44561</v>
      </c>
      <c r="E394">
        <v>12</v>
      </c>
      <c r="F394">
        <v>45.1</v>
      </c>
      <c r="G394">
        <v>15.2</v>
      </c>
      <c r="H394">
        <v>715245</v>
      </c>
      <c r="I394">
        <v>12538</v>
      </c>
      <c r="J394">
        <v>0</v>
      </c>
      <c r="K394">
        <v>702707</v>
      </c>
      <c r="L394">
        <v>17.5</v>
      </c>
    </row>
    <row r="395" spans="1:12" x14ac:dyDescent="0.25">
      <c r="A395" t="s">
        <v>128</v>
      </c>
      <c r="B395">
        <v>2021</v>
      </c>
      <c r="C395" t="str">
        <f t="shared" si="6"/>
        <v>Cuba2021</v>
      </c>
      <c r="D395" s="3">
        <v>44561</v>
      </c>
      <c r="E395">
        <v>12</v>
      </c>
      <c r="F395">
        <v>21.521757000000001</v>
      </c>
      <c r="G395">
        <v>-77.781166999999996</v>
      </c>
      <c r="H395">
        <v>966004</v>
      </c>
      <c r="I395">
        <v>8322</v>
      </c>
      <c r="J395">
        <v>0</v>
      </c>
      <c r="K395">
        <v>957682</v>
      </c>
      <c r="L395">
        <v>8.6</v>
      </c>
    </row>
    <row r="396" spans="1:12" x14ac:dyDescent="0.25">
      <c r="A396" t="s">
        <v>238</v>
      </c>
      <c r="B396">
        <v>2021</v>
      </c>
      <c r="C396" t="str">
        <f t="shared" si="6"/>
        <v>Cyprus2021</v>
      </c>
      <c r="D396" s="3">
        <v>44561</v>
      </c>
      <c r="E396">
        <v>12</v>
      </c>
      <c r="F396">
        <v>35.126399999999997</v>
      </c>
      <c r="G396">
        <v>33.429900000000004</v>
      </c>
      <c r="H396">
        <v>166827</v>
      </c>
      <c r="I396">
        <v>638</v>
      </c>
      <c r="J396">
        <v>0</v>
      </c>
      <c r="K396">
        <v>166189</v>
      </c>
      <c r="L396">
        <v>3.8</v>
      </c>
    </row>
    <row r="397" spans="1:12" x14ac:dyDescent="0.25">
      <c r="A397" t="s">
        <v>405</v>
      </c>
      <c r="B397">
        <v>2021</v>
      </c>
      <c r="C397" t="str">
        <f t="shared" si="6"/>
        <v>Czechia2021</v>
      </c>
      <c r="D397" s="3">
        <v>44561</v>
      </c>
      <c r="E397">
        <v>12</v>
      </c>
      <c r="F397">
        <v>49.817500000000003</v>
      </c>
      <c r="G397">
        <v>15.473000000000001</v>
      </c>
      <c r="H397">
        <v>2475729</v>
      </c>
      <c r="I397">
        <v>36129</v>
      </c>
      <c r="J397">
        <v>0</v>
      </c>
      <c r="K397">
        <v>2439600</v>
      </c>
      <c r="L397">
        <v>14.6</v>
      </c>
    </row>
    <row r="398" spans="1:12" x14ac:dyDescent="0.25">
      <c r="A398" t="s">
        <v>242</v>
      </c>
      <c r="B398">
        <v>2021</v>
      </c>
      <c r="C398" t="str">
        <f t="shared" si="6"/>
        <v>Denmark2021</v>
      </c>
      <c r="D398" s="3">
        <v>44561</v>
      </c>
      <c r="E398">
        <v>12</v>
      </c>
      <c r="F398">
        <v>56.2639</v>
      </c>
      <c r="G398">
        <v>9.5017999999999994</v>
      </c>
      <c r="H398">
        <v>802397</v>
      </c>
      <c r="I398">
        <v>3267</v>
      </c>
      <c r="J398">
        <v>0</v>
      </c>
      <c r="K398">
        <v>799130</v>
      </c>
      <c r="L398">
        <v>4.0999999999999996</v>
      </c>
    </row>
    <row r="399" spans="1:12" x14ac:dyDescent="0.25">
      <c r="A399" t="s">
        <v>242</v>
      </c>
      <c r="B399">
        <v>2021</v>
      </c>
      <c r="C399" t="str">
        <f t="shared" si="6"/>
        <v>Denmark2021</v>
      </c>
      <c r="D399" s="3">
        <v>44561</v>
      </c>
      <c r="E399">
        <v>12</v>
      </c>
      <c r="F399">
        <v>61.892600000000002</v>
      </c>
      <c r="G399">
        <v>-6.9118000000000004</v>
      </c>
      <c r="H399">
        <v>5764</v>
      </c>
      <c r="I399">
        <v>14</v>
      </c>
      <c r="J399">
        <v>0</v>
      </c>
      <c r="K399">
        <v>5750</v>
      </c>
      <c r="L399">
        <v>2.4</v>
      </c>
    </row>
    <row r="400" spans="1:12" x14ac:dyDescent="0.25">
      <c r="A400" t="s">
        <v>242</v>
      </c>
      <c r="B400">
        <v>2021</v>
      </c>
      <c r="C400" t="str">
        <f t="shared" si="6"/>
        <v>Denmark2021</v>
      </c>
      <c r="D400" s="3">
        <v>44561</v>
      </c>
      <c r="E400">
        <v>12</v>
      </c>
      <c r="F400">
        <v>71.706900000000005</v>
      </c>
      <c r="G400">
        <v>-42.604300000000002</v>
      </c>
      <c r="H400">
        <v>2611</v>
      </c>
      <c r="I400">
        <v>1</v>
      </c>
      <c r="J400">
        <v>0</v>
      </c>
      <c r="K400">
        <v>2610</v>
      </c>
      <c r="L400">
        <v>0.4</v>
      </c>
    </row>
    <row r="401" spans="1:12" x14ac:dyDescent="0.25">
      <c r="A401" t="s">
        <v>430</v>
      </c>
      <c r="B401">
        <v>2021</v>
      </c>
      <c r="C401" t="str">
        <f t="shared" si="6"/>
        <v>Diamond Princess2021</v>
      </c>
      <c r="D401" s="3">
        <v>44561</v>
      </c>
      <c r="E401">
        <v>12</v>
      </c>
      <c r="F401">
        <v>0</v>
      </c>
      <c r="G401">
        <v>0</v>
      </c>
      <c r="H401">
        <v>712</v>
      </c>
      <c r="I401">
        <v>13</v>
      </c>
      <c r="J401">
        <v>0</v>
      </c>
      <c r="K401">
        <v>699</v>
      </c>
      <c r="L401">
        <v>18.3</v>
      </c>
    </row>
    <row r="402" spans="1:12" x14ac:dyDescent="0.25">
      <c r="A402" t="s">
        <v>181</v>
      </c>
      <c r="B402">
        <v>2021</v>
      </c>
      <c r="C402" t="str">
        <f t="shared" si="6"/>
        <v>Djibouti2021</v>
      </c>
      <c r="D402" s="3">
        <v>44561</v>
      </c>
      <c r="E402">
        <v>12</v>
      </c>
      <c r="F402">
        <v>11.825100000000001</v>
      </c>
      <c r="G402">
        <v>42.590299999999999</v>
      </c>
      <c r="H402">
        <v>13656</v>
      </c>
      <c r="I402">
        <v>189</v>
      </c>
      <c r="J402">
        <v>0</v>
      </c>
      <c r="K402">
        <v>13467</v>
      </c>
      <c r="L402">
        <v>13.8</v>
      </c>
    </row>
    <row r="403" spans="1:12" x14ac:dyDescent="0.25">
      <c r="A403" t="s">
        <v>130</v>
      </c>
      <c r="B403">
        <v>2021</v>
      </c>
      <c r="C403" t="str">
        <f t="shared" si="6"/>
        <v>Dominica2021</v>
      </c>
      <c r="D403" s="3">
        <v>44561</v>
      </c>
      <c r="E403">
        <v>12</v>
      </c>
      <c r="F403">
        <v>15.414999999999999</v>
      </c>
      <c r="G403">
        <v>-61.371000000000002</v>
      </c>
      <c r="H403">
        <v>6814</v>
      </c>
      <c r="I403">
        <v>47</v>
      </c>
      <c r="J403">
        <v>0</v>
      </c>
      <c r="K403">
        <v>6767</v>
      </c>
      <c r="L403">
        <v>6.9</v>
      </c>
    </row>
    <row r="404" spans="1:12" x14ac:dyDescent="0.25">
      <c r="A404" t="s">
        <v>132</v>
      </c>
      <c r="B404">
        <v>2021</v>
      </c>
      <c r="C404" t="str">
        <f t="shared" si="6"/>
        <v>Dominican Republic2021</v>
      </c>
      <c r="D404" s="3">
        <v>44561</v>
      </c>
      <c r="E404">
        <v>12</v>
      </c>
      <c r="F404">
        <v>18.735700000000001</v>
      </c>
      <c r="G404">
        <v>-70.162700000000001</v>
      </c>
      <c r="H404">
        <v>418778</v>
      </c>
      <c r="I404">
        <v>4247</v>
      </c>
      <c r="J404">
        <v>0</v>
      </c>
      <c r="K404">
        <v>414531</v>
      </c>
      <c r="L404">
        <v>10.1</v>
      </c>
    </row>
    <row r="405" spans="1:12" x14ac:dyDescent="0.25">
      <c r="A405" t="s">
        <v>134</v>
      </c>
      <c r="B405">
        <v>2021</v>
      </c>
      <c r="C405" t="str">
        <f t="shared" si="6"/>
        <v>Ecuador2021</v>
      </c>
      <c r="D405" s="3">
        <v>44561</v>
      </c>
      <c r="E405">
        <v>12</v>
      </c>
      <c r="F405">
        <v>-1.8311999999999999</v>
      </c>
      <c r="G405">
        <v>-78.183400000000006</v>
      </c>
      <c r="H405">
        <v>549418</v>
      </c>
      <c r="I405">
        <v>33681</v>
      </c>
      <c r="J405">
        <v>0</v>
      </c>
      <c r="K405">
        <v>515737</v>
      </c>
      <c r="L405">
        <v>61.3</v>
      </c>
    </row>
    <row r="406" spans="1:12" x14ac:dyDescent="0.25">
      <c r="A406" t="s">
        <v>183</v>
      </c>
      <c r="B406">
        <v>2021</v>
      </c>
      <c r="C406" t="str">
        <f t="shared" si="6"/>
        <v>Egypt2021</v>
      </c>
      <c r="D406" s="3">
        <v>44561</v>
      </c>
      <c r="E406">
        <v>12</v>
      </c>
      <c r="F406">
        <v>26.820553</v>
      </c>
      <c r="G406">
        <v>30.802498</v>
      </c>
      <c r="H406">
        <v>385575</v>
      </c>
      <c r="I406">
        <v>21752</v>
      </c>
      <c r="J406">
        <v>0</v>
      </c>
      <c r="K406">
        <v>363823</v>
      </c>
      <c r="L406">
        <v>56.4</v>
      </c>
    </row>
    <row r="407" spans="1:12" x14ac:dyDescent="0.25">
      <c r="A407" t="s">
        <v>136</v>
      </c>
      <c r="B407">
        <v>2021</v>
      </c>
      <c r="C407" t="str">
        <f t="shared" si="6"/>
        <v>El Salvador2021</v>
      </c>
      <c r="D407" s="3">
        <v>44561</v>
      </c>
      <c r="E407">
        <v>12</v>
      </c>
      <c r="F407">
        <v>13.7942</v>
      </c>
      <c r="G407">
        <v>-88.896500000000003</v>
      </c>
      <c r="H407">
        <v>121945</v>
      </c>
      <c r="I407">
        <v>3824</v>
      </c>
      <c r="J407">
        <v>0</v>
      </c>
      <c r="K407">
        <v>118121</v>
      </c>
      <c r="L407">
        <v>31.4</v>
      </c>
    </row>
    <row r="408" spans="1:12" x14ac:dyDescent="0.25">
      <c r="A408" t="s">
        <v>38</v>
      </c>
      <c r="B408">
        <v>2021</v>
      </c>
      <c r="C408" t="str">
        <f t="shared" si="6"/>
        <v>Equatorial Guinea2021</v>
      </c>
      <c r="D408" s="3">
        <v>44561</v>
      </c>
      <c r="E408">
        <v>12</v>
      </c>
      <c r="F408">
        <v>1.6508</v>
      </c>
      <c r="G408">
        <v>10.267899999999999</v>
      </c>
      <c r="H408">
        <v>13710</v>
      </c>
      <c r="I408">
        <v>175</v>
      </c>
      <c r="J408">
        <v>0</v>
      </c>
      <c r="K408">
        <v>13535</v>
      </c>
      <c r="L408">
        <v>12.8</v>
      </c>
    </row>
    <row r="409" spans="1:12" x14ac:dyDescent="0.25">
      <c r="A409" t="s">
        <v>40</v>
      </c>
      <c r="B409">
        <v>2021</v>
      </c>
      <c r="C409" t="str">
        <f t="shared" si="6"/>
        <v>Eritrea2021</v>
      </c>
      <c r="D409" s="3">
        <v>44561</v>
      </c>
      <c r="E409">
        <v>12</v>
      </c>
      <c r="F409">
        <v>15.179399999999999</v>
      </c>
      <c r="G409">
        <v>39.782299999999999</v>
      </c>
      <c r="H409">
        <v>8011</v>
      </c>
      <c r="I409">
        <v>76</v>
      </c>
      <c r="J409">
        <v>0</v>
      </c>
      <c r="K409">
        <v>7935</v>
      </c>
      <c r="L409">
        <v>9.5</v>
      </c>
    </row>
    <row r="410" spans="1:12" x14ac:dyDescent="0.25">
      <c r="A410" t="s">
        <v>244</v>
      </c>
      <c r="B410">
        <v>2021</v>
      </c>
      <c r="C410" t="str">
        <f t="shared" si="6"/>
        <v>Estonia2021</v>
      </c>
      <c r="D410" s="3">
        <v>44561</v>
      </c>
      <c r="E410">
        <v>12</v>
      </c>
      <c r="F410">
        <v>58.595300000000002</v>
      </c>
      <c r="G410">
        <v>25.0136</v>
      </c>
      <c r="H410">
        <v>241408</v>
      </c>
      <c r="I410">
        <v>1932</v>
      </c>
      <c r="J410">
        <v>0</v>
      </c>
      <c r="K410">
        <v>239476</v>
      </c>
      <c r="L410">
        <v>8</v>
      </c>
    </row>
    <row r="411" spans="1:12" x14ac:dyDescent="0.25">
      <c r="A411" t="s">
        <v>42</v>
      </c>
      <c r="B411">
        <v>2021</v>
      </c>
      <c r="C411" t="str">
        <f t="shared" si="6"/>
        <v>Eswatini2021</v>
      </c>
      <c r="D411" s="3">
        <v>44561</v>
      </c>
      <c r="E411">
        <v>12</v>
      </c>
      <c r="F411">
        <v>-26.522500000000001</v>
      </c>
      <c r="G411">
        <v>31.465900000000001</v>
      </c>
      <c r="H411">
        <v>66109</v>
      </c>
      <c r="I411">
        <v>1303</v>
      </c>
      <c r="J411">
        <v>0</v>
      </c>
      <c r="K411">
        <v>64806</v>
      </c>
      <c r="L411">
        <v>19.7</v>
      </c>
    </row>
    <row r="412" spans="1:12" x14ac:dyDescent="0.25">
      <c r="A412" t="s">
        <v>44</v>
      </c>
      <c r="B412">
        <v>2021</v>
      </c>
      <c r="C412" t="str">
        <f t="shared" si="6"/>
        <v>Ethiopia2021</v>
      </c>
      <c r="D412" s="3">
        <v>44561</v>
      </c>
      <c r="E412">
        <v>12</v>
      </c>
      <c r="F412">
        <v>9.1449999999999996</v>
      </c>
      <c r="G412">
        <v>40.489699999999999</v>
      </c>
      <c r="H412">
        <v>420342</v>
      </c>
      <c r="I412">
        <v>6937</v>
      </c>
      <c r="J412">
        <v>0</v>
      </c>
      <c r="K412">
        <v>413405</v>
      </c>
      <c r="L412">
        <v>16.5</v>
      </c>
    </row>
    <row r="413" spans="1:12" x14ac:dyDescent="0.25">
      <c r="A413" t="s">
        <v>356</v>
      </c>
      <c r="B413">
        <v>2021</v>
      </c>
      <c r="C413" t="str">
        <f t="shared" si="6"/>
        <v>Fiji2021</v>
      </c>
      <c r="D413" s="3">
        <v>44561</v>
      </c>
      <c r="E413">
        <v>12</v>
      </c>
      <c r="F413">
        <v>-17.7134</v>
      </c>
      <c r="G413">
        <v>178.065</v>
      </c>
      <c r="H413">
        <v>53332</v>
      </c>
      <c r="I413">
        <v>698</v>
      </c>
      <c r="J413">
        <v>0</v>
      </c>
      <c r="K413">
        <v>52634</v>
      </c>
      <c r="L413">
        <v>13.1</v>
      </c>
    </row>
    <row r="414" spans="1:12" x14ac:dyDescent="0.25">
      <c r="A414" t="s">
        <v>246</v>
      </c>
      <c r="B414">
        <v>2021</v>
      </c>
      <c r="C414" t="str">
        <f t="shared" si="6"/>
        <v>Finland2021</v>
      </c>
      <c r="D414" s="3">
        <v>44561</v>
      </c>
      <c r="E414">
        <v>12</v>
      </c>
      <c r="F414">
        <v>61.924109999999999</v>
      </c>
      <c r="G414">
        <v>25.748151</v>
      </c>
      <c r="H414">
        <v>270829</v>
      </c>
      <c r="I414">
        <v>1714</v>
      </c>
      <c r="J414">
        <v>0</v>
      </c>
      <c r="K414">
        <v>269115</v>
      </c>
      <c r="L414">
        <v>6.3</v>
      </c>
    </row>
    <row r="415" spans="1:12" x14ac:dyDescent="0.25">
      <c r="A415" t="s">
        <v>248</v>
      </c>
      <c r="B415">
        <v>2021</v>
      </c>
      <c r="C415" t="str">
        <f t="shared" si="6"/>
        <v>France2021</v>
      </c>
      <c r="D415" s="3">
        <v>44561</v>
      </c>
      <c r="E415">
        <v>12</v>
      </c>
      <c r="F415">
        <v>46.227600000000002</v>
      </c>
      <c r="G415">
        <v>2.2136999999999998</v>
      </c>
      <c r="H415">
        <v>9761814</v>
      </c>
      <c r="I415">
        <v>121201</v>
      </c>
      <c r="J415">
        <v>0</v>
      </c>
      <c r="K415">
        <v>9640613</v>
      </c>
      <c r="L415">
        <v>12.4</v>
      </c>
    </row>
    <row r="416" spans="1:12" x14ac:dyDescent="0.25">
      <c r="A416" t="s">
        <v>248</v>
      </c>
      <c r="B416">
        <v>2021</v>
      </c>
      <c r="C416" t="str">
        <f t="shared" si="6"/>
        <v>France2021</v>
      </c>
      <c r="D416" s="3">
        <v>44561</v>
      </c>
      <c r="E416">
        <v>12</v>
      </c>
      <c r="F416">
        <v>3.9339</v>
      </c>
      <c r="G416">
        <v>-53.125799999999998</v>
      </c>
      <c r="H416">
        <v>47631</v>
      </c>
      <c r="I416">
        <v>338</v>
      </c>
      <c r="J416">
        <v>0</v>
      </c>
      <c r="K416">
        <v>47293</v>
      </c>
      <c r="L416">
        <v>7.1</v>
      </c>
    </row>
    <row r="417" spans="1:12" x14ac:dyDescent="0.25">
      <c r="A417" t="s">
        <v>248</v>
      </c>
      <c r="B417">
        <v>2021</v>
      </c>
      <c r="C417" t="str">
        <f t="shared" si="6"/>
        <v>France2021</v>
      </c>
      <c r="D417" s="3">
        <v>44561</v>
      </c>
      <c r="E417">
        <v>12</v>
      </c>
      <c r="F417">
        <v>-17.6797</v>
      </c>
      <c r="G417">
        <v>149.4068</v>
      </c>
      <c r="H417">
        <v>46382</v>
      </c>
      <c r="I417">
        <v>636</v>
      </c>
      <c r="J417">
        <v>0</v>
      </c>
      <c r="K417">
        <v>45746</v>
      </c>
      <c r="L417">
        <v>13.7</v>
      </c>
    </row>
    <row r="418" spans="1:12" x14ac:dyDescent="0.25">
      <c r="A418" t="s">
        <v>248</v>
      </c>
      <c r="B418">
        <v>2021</v>
      </c>
      <c r="C418" t="str">
        <f t="shared" si="6"/>
        <v>France2021</v>
      </c>
      <c r="D418" s="3">
        <v>44561</v>
      </c>
      <c r="E418">
        <v>12</v>
      </c>
      <c r="F418">
        <v>16.265000000000001</v>
      </c>
      <c r="G418">
        <v>-61.551000000000002</v>
      </c>
      <c r="H418">
        <v>55795</v>
      </c>
      <c r="I418">
        <v>831</v>
      </c>
      <c r="J418">
        <v>0</v>
      </c>
      <c r="K418">
        <v>54964</v>
      </c>
      <c r="L418">
        <v>14.9</v>
      </c>
    </row>
    <row r="419" spans="1:12" x14ac:dyDescent="0.25">
      <c r="A419" t="s">
        <v>248</v>
      </c>
      <c r="B419">
        <v>2021</v>
      </c>
      <c r="C419" t="str">
        <f t="shared" si="6"/>
        <v>France2021</v>
      </c>
      <c r="D419" s="3">
        <v>44561</v>
      </c>
      <c r="E419">
        <v>12</v>
      </c>
      <c r="F419">
        <v>14.641500000000001</v>
      </c>
      <c r="G419">
        <v>-61.0242</v>
      </c>
      <c r="H419">
        <v>48123</v>
      </c>
      <c r="I419">
        <v>777</v>
      </c>
      <c r="J419">
        <v>0</v>
      </c>
      <c r="K419">
        <v>47346</v>
      </c>
      <c r="L419">
        <v>16.100000000000001</v>
      </c>
    </row>
    <row r="420" spans="1:12" x14ac:dyDescent="0.25">
      <c r="A420" t="s">
        <v>248</v>
      </c>
      <c r="B420">
        <v>2021</v>
      </c>
      <c r="C420" t="str">
        <f t="shared" si="6"/>
        <v>France2021</v>
      </c>
      <c r="D420" s="3">
        <v>44561</v>
      </c>
      <c r="E420">
        <v>12</v>
      </c>
      <c r="F420">
        <v>-12.827500000000001</v>
      </c>
      <c r="G420">
        <v>45.166243999999999</v>
      </c>
      <c r="H420">
        <v>21911</v>
      </c>
      <c r="I420">
        <v>185</v>
      </c>
      <c r="J420">
        <v>0</v>
      </c>
      <c r="K420">
        <v>21726</v>
      </c>
      <c r="L420">
        <v>8.4</v>
      </c>
    </row>
    <row r="421" spans="1:12" x14ac:dyDescent="0.25">
      <c r="A421" t="s">
        <v>248</v>
      </c>
      <c r="B421">
        <v>2021</v>
      </c>
      <c r="C421" t="str">
        <f t="shared" si="6"/>
        <v>France2021</v>
      </c>
      <c r="D421" s="3">
        <v>44561</v>
      </c>
      <c r="E421">
        <v>12</v>
      </c>
      <c r="F421">
        <v>-20.904305000000001</v>
      </c>
      <c r="G421">
        <v>165.618042</v>
      </c>
      <c r="H421">
        <v>12826</v>
      </c>
      <c r="I421">
        <v>281</v>
      </c>
      <c r="J421">
        <v>0</v>
      </c>
      <c r="K421">
        <v>12545</v>
      </c>
      <c r="L421">
        <v>21.9</v>
      </c>
    </row>
    <row r="422" spans="1:12" x14ac:dyDescent="0.25">
      <c r="A422" t="s">
        <v>248</v>
      </c>
      <c r="B422">
        <v>2021</v>
      </c>
      <c r="C422" t="str">
        <f t="shared" si="6"/>
        <v>France2021</v>
      </c>
      <c r="D422" s="3">
        <v>44561</v>
      </c>
      <c r="E422">
        <v>12</v>
      </c>
      <c r="F422">
        <v>-21.115100000000002</v>
      </c>
      <c r="G422">
        <v>55.5364</v>
      </c>
      <c r="H422">
        <v>76602</v>
      </c>
      <c r="I422">
        <v>409</v>
      </c>
      <c r="J422">
        <v>0</v>
      </c>
      <c r="K422">
        <v>76193</v>
      </c>
      <c r="L422">
        <v>5.3</v>
      </c>
    </row>
    <row r="423" spans="1:12" x14ac:dyDescent="0.25">
      <c r="A423" t="s">
        <v>248</v>
      </c>
      <c r="B423">
        <v>2021</v>
      </c>
      <c r="C423" t="str">
        <f t="shared" si="6"/>
        <v>France2021</v>
      </c>
      <c r="D423" s="3">
        <v>44561</v>
      </c>
      <c r="E423">
        <v>12</v>
      </c>
      <c r="F423">
        <v>17.899999999999999</v>
      </c>
      <c r="G423">
        <v>-62.833300000000001</v>
      </c>
      <c r="H423">
        <v>1895</v>
      </c>
      <c r="I423">
        <v>6</v>
      </c>
      <c r="J423">
        <v>0</v>
      </c>
      <c r="K423">
        <v>1889</v>
      </c>
      <c r="L423">
        <v>3.2</v>
      </c>
    </row>
    <row r="424" spans="1:12" x14ac:dyDescent="0.25">
      <c r="A424" t="s">
        <v>248</v>
      </c>
      <c r="B424">
        <v>2021</v>
      </c>
      <c r="C424" t="str">
        <f t="shared" si="6"/>
        <v>France2021</v>
      </c>
      <c r="D424" s="3">
        <v>44561</v>
      </c>
      <c r="E424">
        <v>12</v>
      </c>
      <c r="F424">
        <v>46.885199999999998</v>
      </c>
      <c r="G424">
        <v>-56.315899999999999</v>
      </c>
      <c r="H424">
        <v>100</v>
      </c>
      <c r="I424">
        <v>0</v>
      </c>
      <c r="J424">
        <v>0</v>
      </c>
      <c r="K424">
        <v>100</v>
      </c>
      <c r="L424">
        <v>0</v>
      </c>
    </row>
    <row r="425" spans="1:12" x14ac:dyDescent="0.25">
      <c r="A425" t="s">
        <v>248</v>
      </c>
      <c r="B425">
        <v>2021</v>
      </c>
      <c r="C425" t="str">
        <f t="shared" si="6"/>
        <v>France2021</v>
      </c>
      <c r="D425" s="3">
        <v>44561</v>
      </c>
      <c r="E425">
        <v>12</v>
      </c>
      <c r="F425">
        <v>18.070799999999998</v>
      </c>
      <c r="G425">
        <v>-63.0501</v>
      </c>
      <c r="H425">
        <v>4250</v>
      </c>
      <c r="I425">
        <v>58</v>
      </c>
      <c r="J425">
        <v>0</v>
      </c>
      <c r="K425">
        <v>4192</v>
      </c>
      <c r="L425">
        <v>13.6</v>
      </c>
    </row>
    <row r="426" spans="1:12" x14ac:dyDescent="0.25">
      <c r="A426" t="s">
        <v>248</v>
      </c>
      <c r="B426">
        <v>2021</v>
      </c>
      <c r="C426" t="str">
        <f t="shared" si="6"/>
        <v>France2021</v>
      </c>
      <c r="D426" s="3">
        <v>44561</v>
      </c>
      <c r="E426">
        <v>12</v>
      </c>
      <c r="F426">
        <v>-14.293799999999999</v>
      </c>
      <c r="G426">
        <v>-178.1165</v>
      </c>
      <c r="H426">
        <v>454</v>
      </c>
      <c r="I426">
        <v>7</v>
      </c>
      <c r="J426">
        <v>0</v>
      </c>
      <c r="K426">
        <v>447</v>
      </c>
      <c r="L426">
        <v>15.4</v>
      </c>
    </row>
    <row r="427" spans="1:12" x14ac:dyDescent="0.25">
      <c r="A427" t="s">
        <v>46</v>
      </c>
      <c r="B427">
        <v>2021</v>
      </c>
      <c r="C427" t="str">
        <f t="shared" si="6"/>
        <v>Gabon2021</v>
      </c>
      <c r="D427" s="3">
        <v>44561</v>
      </c>
      <c r="E427">
        <v>12</v>
      </c>
      <c r="F427">
        <v>-0.80369999999999997</v>
      </c>
      <c r="G427">
        <v>11.609400000000001</v>
      </c>
      <c r="H427">
        <v>41798</v>
      </c>
      <c r="I427">
        <v>288</v>
      </c>
      <c r="J427">
        <v>0</v>
      </c>
      <c r="K427">
        <v>41510</v>
      </c>
      <c r="L427">
        <v>6.9</v>
      </c>
    </row>
    <row r="428" spans="1:12" x14ac:dyDescent="0.25">
      <c r="A428" t="s">
        <v>48</v>
      </c>
      <c r="B428">
        <v>2021</v>
      </c>
      <c r="C428" t="str">
        <f t="shared" si="6"/>
        <v>Gambia2021</v>
      </c>
      <c r="D428" s="3">
        <v>44561</v>
      </c>
      <c r="E428">
        <v>12</v>
      </c>
      <c r="F428">
        <v>13.443199999999999</v>
      </c>
      <c r="G428">
        <v>-15.3101</v>
      </c>
      <c r="H428">
        <v>10170</v>
      </c>
      <c r="I428">
        <v>343</v>
      </c>
      <c r="J428">
        <v>0</v>
      </c>
      <c r="K428">
        <v>9827</v>
      </c>
      <c r="L428">
        <v>33.700000000000003</v>
      </c>
    </row>
    <row r="429" spans="1:12" x14ac:dyDescent="0.25">
      <c r="A429" t="s">
        <v>250</v>
      </c>
      <c r="B429">
        <v>2021</v>
      </c>
      <c r="C429" t="str">
        <f t="shared" si="6"/>
        <v>Georgia2021</v>
      </c>
      <c r="D429" s="3">
        <v>44561</v>
      </c>
      <c r="E429">
        <v>12</v>
      </c>
      <c r="F429">
        <v>42.315399999999997</v>
      </c>
      <c r="G429">
        <v>43.356900000000003</v>
      </c>
      <c r="H429">
        <v>934741</v>
      </c>
      <c r="I429">
        <v>13800</v>
      </c>
      <c r="J429">
        <v>0</v>
      </c>
      <c r="K429">
        <v>920941</v>
      </c>
      <c r="L429">
        <v>14.8</v>
      </c>
    </row>
    <row r="430" spans="1:12" x14ac:dyDescent="0.25">
      <c r="A430" t="s">
        <v>252</v>
      </c>
      <c r="B430">
        <v>2021</v>
      </c>
      <c r="C430" t="str">
        <f t="shared" si="6"/>
        <v>Germany2021</v>
      </c>
      <c r="D430" s="3">
        <v>44561</v>
      </c>
      <c r="E430">
        <v>12</v>
      </c>
      <c r="F430">
        <v>51.165691000000002</v>
      </c>
      <c r="G430">
        <v>10.451525999999999</v>
      </c>
      <c r="H430">
        <v>7150422</v>
      </c>
      <c r="I430">
        <v>111925</v>
      </c>
      <c r="J430">
        <v>0</v>
      </c>
      <c r="K430">
        <v>7038497</v>
      </c>
      <c r="L430">
        <v>15.7</v>
      </c>
    </row>
    <row r="431" spans="1:12" x14ac:dyDescent="0.25">
      <c r="A431" t="s">
        <v>50</v>
      </c>
      <c r="B431">
        <v>2021</v>
      </c>
      <c r="C431" t="str">
        <f t="shared" si="6"/>
        <v>Ghana2021</v>
      </c>
      <c r="D431" s="3">
        <v>44561</v>
      </c>
      <c r="E431">
        <v>12</v>
      </c>
      <c r="F431">
        <v>7.9465000000000003</v>
      </c>
      <c r="G431">
        <v>-1.0232000000000001</v>
      </c>
      <c r="H431">
        <v>142986</v>
      </c>
      <c r="I431">
        <v>1295</v>
      </c>
      <c r="J431">
        <v>0</v>
      </c>
      <c r="K431">
        <v>141691</v>
      </c>
      <c r="L431">
        <v>9.1</v>
      </c>
    </row>
    <row r="432" spans="1:12" x14ac:dyDescent="0.25">
      <c r="A432" t="s">
        <v>254</v>
      </c>
      <c r="B432">
        <v>2021</v>
      </c>
      <c r="C432" t="str">
        <f t="shared" si="6"/>
        <v>Greece2021</v>
      </c>
      <c r="D432" s="3">
        <v>44561</v>
      </c>
      <c r="E432">
        <v>12</v>
      </c>
      <c r="F432">
        <v>39.074199999999998</v>
      </c>
      <c r="G432">
        <v>21.824300000000001</v>
      </c>
      <c r="H432">
        <v>1210853</v>
      </c>
      <c r="I432">
        <v>20790</v>
      </c>
      <c r="J432">
        <v>0</v>
      </c>
      <c r="K432">
        <v>1190063</v>
      </c>
      <c r="L432">
        <v>17.2</v>
      </c>
    </row>
    <row r="433" spans="1:12" x14ac:dyDescent="0.25">
      <c r="A433" t="s">
        <v>138</v>
      </c>
      <c r="B433">
        <v>2021</v>
      </c>
      <c r="C433" t="str">
        <f t="shared" si="6"/>
        <v>Grenada2021</v>
      </c>
      <c r="D433" s="3">
        <v>44561</v>
      </c>
      <c r="E433">
        <v>12</v>
      </c>
      <c r="F433">
        <v>12.1165</v>
      </c>
      <c r="G433">
        <v>-61.679000000000002</v>
      </c>
      <c r="H433">
        <v>6181</v>
      </c>
      <c r="I433">
        <v>200</v>
      </c>
      <c r="J433">
        <v>0</v>
      </c>
      <c r="K433">
        <v>5981</v>
      </c>
      <c r="L433">
        <v>32.4</v>
      </c>
    </row>
    <row r="434" spans="1:12" x14ac:dyDescent="0.25">
      <c r="A434" t="s">
        <v>140</v>
      </c>
      <c r="B434">
        <v>2021</v>
      </c>
      <c r="C434" t="str">
        <f t="shared" si="6"/>
        <v>Guatemala2021</v>
      </c>
      <c r="D434" s="3">
        <v>44561</v>
      </c>
      <c r="E434">
        <v>12</v>
      </c>
      <c r="F434">
        <v>15.7835</v>
      </c>
      <c r="G434">
        <v>-90.230800000000002</v>
      </c>
      <c r="H434">
        <v>628359</v>
      </c>
      <c r="I434">
        <v>16107</v>
      </c>
      <c r="J434">
        <v>0</v>
      </c>
      <c r="K434">
        <v>612252</v>
      </c>
      <c r="L434">
        <v>25.6</v>
      </c>
    </row>
    <row r="435" spans="1:12" x14ac:dyDescent="0.25">
      <c r="A435" t="s">
        <v>52</v>
      </c>
      <c r="B435">
        <v>2021</v>
      </c>
      <c r="C435" t="str">
        <f t="shared" si="6"/>
        <v>Guinea2021</v>
      </c>
      <c r="D435" s="3">
        <v>44561</v>
      </c>
      <c r="E435">
        <v>12</v>
      </c>
      <c r="F435">
        <v>9.9456000000000007</v>
      </c>
      <c r="G435">
        <v>-9.6966000000000001</v>
      </c>
      <c r="H435">
        <v>32051</v>
      </c>
      <c r="I435">
        <v>391</v>
      </c>
      <c r="J435">
        <v>0</v>
      </c>
      <c r="K435">
        <v>31660</v>
      </c>
      <c r="L435">
        <v>12.2</v>
      </c>
    </row>
    <row r="436" spans="1:12" x14ac:dyDescent="0.25">
      <c r="A436" t="s">
        <v>54</v>
      </c>
      <c r="B436">
        <v>2021</v>
      </c>
      <c r="C436" t="str">
        <f t="shared" si="6"/>
        <v>Guinea-Bissau2021</v>
      </c>
      <c r="D436" s="3">
        <v>44561</v>
      </c>
      <c r="E436">
        <v>12</v>
      </c>
      <c r="F436">
        <v>11.803699999999999</v>
      </c>
      <c r="G436">
        <v>-15.180400000000001</v>
      </c>
      <c r="H436">
        <v>6484</v>
      </c>
      <c r="I436">
        <v>149</v>
      </c>
      <c r="J436">
        <v>0</v>
      </c>
      <c r="K436">
        <v>6335</v>
      </c>
      <c r="L436">
        <v>23</v>
      </c>
    </row>
    <row r="437" spans="1:12" x14ac:dyDescent="0.25">
      <c r="A437" t="s">
        <v>142</v>
      </c>
      <c r="B437">
        <v>2021</v>
      </c>
      <c r="C437" t="str">
        <f t="shared" si="6"/>
        <v>Guyana2021</v>
      </c>
      <c r="D437" s="3">
        <v>44561</v>
      </c>
      <c r="E437">
        <v>12</v>
      </c>
      <c r="F437">
        <v>4.8604159999999998</v>
      </c>
      <c r="G437">
        <v>-58.93018</v>
      </c>
      <c r="H437">
        <v>39573</v>
      </c>
      <c r="I437">
        <v>1054</v>
      </c>
      <c r="J437">
        <v>0</v>
      </c>
      <c r="K437">
        <v>38519</v>
      </c>
      <c r="L437">
        <v>26.6</v>
      </c>
    </row>
    <row r="438" spans="1:12" x14ac:dyDescent="0.25">
      <c r="A438" t="s">
        <v>144</v>
      </c>
      <c r="B438">
        <v>2021</v>
      </c>
      <c r="C438" t="str">
        <f t="shared" si="6"/>
        <v>Haiti2021</v>
      </c>
      <c r="D438" s="3">
        <v>44561</v>
      </c>
      <c r="E438">
        <v>12</v>
      </c>
      <c r="F438">
        <v>18.9712</v>
      </c>
      <c r="G438">
        <v>-72.285200000000003</v>
      </c>
      <c r="H438">
        <v>26169</v>
      </c>
      <c r="I438">
        <v>773</v>
      </c>
      <c r="J438">
        <v>0</v>
      </c>
      <c r="K438">
        <v>25396</v>
      </c>
      <c r="L438">
        <v>29.5</v>
      </c>
    </row>
    <row r="439" spans="1:12" x14ac:dyDescent="0.25">
      <c r="A439" t="s">
        <v>431</v>
      </c>
      <c r="B439">
        <v>2021</v>
      </c>
      <c r="C439" t="str">
        <f t="shared" si="6"/>
        <v>Holy See2021</v>
      </c>
      <c r="D439" s="3">
        <v>44561</v>
      </c>
      <c r="E439">
        <v>12</v>
      </c>
      <c r="F439">
        <v>41.902900000000002</v>
      </c>
      <c r="G439">
        <v>12.4534</v>
      </c>
      <c r="H439">
        <v>27</v>
      </c>
      <c r="I439">
        <v>0</v>
      </c>
      <c r="J439">
        <v>0</v>
      </c>
      <c r="K439">
        <v>27</v>
      </c>
      <c r="L439">
        <v>0</v>
      </c>
    </row>
    <row r="440" spans="1:12" x14ac:dyDescent="0.25">
      <c r="A440" t="s">
        <v>146</v>
      </c>
      <c r="B440">
        <v>2021</v>
      </c>
      <c r="C440" t="str">
        <f t="shared" si="6"/>
        <v>Honduras2021</v>
      </c>
      <c r="D440" s="3">
        <v>44561</v>
      </c>
      <c r="E440">
        <v>12</v>
      </c>
      <c r="F440">
        <v>15.2</v>
      </c>
      <c r="G440">
        <v>-86.241900000000001</v>
      </c>
      <c r="H440">
        <v>379402</v>
      </c>
      <c r="I440">
        <v>10433</v>
      </c>
      <c r="J440">
        <v>0</v>
      </c>
      <c r="K440">
        <v>368969</v>
      </c>
      <c r="L440">
        <v>27.5</v>
      </c>
    </row>
    <row r="441" spans="1:12" x14ac:dyDescent="0.25">
      <c r="A441" t="s">
        <v>256</v>
      </c>
      <c r="B441">
        <v>2021</v>
      </c>
      <c r="C441" t="str">
        <f t="shared" si="6"/>
        <v>Hungary2021</v>
      </c>
      <c r="D441" s="3">
        <v>44561</v>
      </c>
      <c r="E441">
        <v>12</v>
      </c>
      <c r="F441">
        <v>47.162500000000001</v>
      </c>
      <c r="G441">
        <v>19.503299999999999</v>
      </c>
      <c r="H441">
        <v>1256415</v>
      </c>
      <c r="I441">
        <v>39186</v>
      </c>
      <c r="J441">
        <v>0</v>
      </c>
      <c r="K441">
        <v>1217229</v>
      </c>
      <c r="L441">
        <v>31.2</v>
      </c>
    </row>
    <row r="442" spans="1:12" x14ac:dyDescent="0.25">
      <c r="A442" t="s">
        <v>258</v>
      </c>
      <c r="B442">
        <v>2021</v>
      </c>
      <c r="C442" t="str">
        <f t="shared" si="6"/>
        <v>Iceland2021</v>
      </c>
      <c r="D442" s="3">
        <v>44561</v>
      </c>
      <c r="E442">
        <v>12</v>
      </c>
      <c r="F442">
        <v>64.963099999999997</v>
      </c>
      <c r="G442">
        <v>-19.020800000000001</v>
      </c>
      <c r="H442">
        <v>27059</v>
      </c>
      <c r="I442">
        <v>37</v>
      </c>
      <c r="J442">
        <v>0</v>
      </c>
      <c r="K442">
        <v>27022</v>
      </c>
      <c r="L442">
        <v>1.4</v>
      </c>
    </row>
    <row r="443" spans="1:12" x14ac:dyDescent="0.25">
      <c r="A443" t="s">
        <v>329</v>
      </c>
      <c r="B443">
        <v>2021</v>
      </c>
      <c r="C443" t="str">
        <f t="shared" si="6"/>
        <v>India2021</v>
      </c>
      <c r="D443" s="3">
        <v>44561</v>
      </c>
      <c r="E443">
        <v>12</v>
      </c>
      <c r="F443">
        <v>20.593684</v>
      </c>
      <c r="G443">
        <v>78.962879999999998</v>
      </c>
      <c r="H443">
        <v>34861579</v>
      </c>
      <c r="I443">
        <v>481486</v>
      </c>
      <c r="J443">
        <v>0</v>
      </c>
      <c r="K443">
        <v>34380093</v>
      </c>
      <c r="L443">
        <v>13.8</v>
      </c>
    </row>
    <row r="444" spans="1:12" x14ac:dyDescent="0.25">
      <c r="A444" t="s">
        <v>331</v>
      </c>
      <c r="B444">
        <v>2021</v>
      </c>
      <c r="C444" t="str">
        <f t="shared" si="6"/>
        <v>Indonesia2021</v>
      </c>
      <c r="D444" s="3">
        <v>44561</v>
      </c>
      <c r="E444">
        <v>12</v>
      </c>
      <c r="F444">
        <v>-0.7893</v>
      </c>
      <c r="G444">
        <v>113.9213</v>
      </c>
      <c r="H444">
        <v>4262720</v>
      </c>
      <c r="I444">
        <v>144094</v>
      </c>
      <c r="J444">
        <v>0</v>
      </c>
      <c r="K444">
        <v>4118626</v>
      </c>
      <c r="L444">
        <v>33.799999999999997</v>
      </c>
    </row>
    <row r="445" spans="1:12" x14ac:dyDescent="0.25">
      <c r="A445" t="s">
        <v>407</v>
      </c>
      <c r="B445">
        <v>2021</v>
      </c>
      <c r="C445" t="str">
        <f t="shared" si="6"/>
        <v>Iran (Islamic Republic of)2021</v>
      </c>
      <c r="D445" s="3">
        <v>44561</v>
      </c>
      <c r="E445">
        <v>12</v>
      </c>
      <c r="F445">
        <v>32.427908000000002</v>
      </c>
      <c r="G445">
        <v>53.688046</v>
      </c>
      <c r="H445">
        <v>6194401</v>
      </c>
      <c r="I445">
        <v>131606</v>
      </c>
      <c r="J445">
        <v>0</v>
      </c>
      <c r="K445">
        <v>6062795</v>
      </c>
      <c r="L445">
        <v>21.2</v>
      </c>
    </row>
    <row r="446" spans="1:12" x14ac:dyDescent="0.25">
      <c r="A446" t="s">
        <v>187</v>
      </c>
      <c r="B446">
        <v>2021</v>
      </c>
      <c r="C446" t="str">
        <f t="shared" si="6"/>
        <v>Iraq2021</v>
      </c>
      <c r="D446" s="3">
        <v>44561</v>
      </c>
      <c r="E446">
        <v>12</v>
      </c>
      <c r="F446">
        <v>33.223191</v>
      </c>
      <c r="G446">
        <v>43.679290999999999</v>
      </c>
      <c r="H446">
        <v>2093740</v>
      </c>
      <c r="I446">
        <v>24158</v>
      </c>
      <c r="J446">
        <v>0</v>
      </c>
      <c r="K446">
        <v>2069582</v>
      </c>
      <c r="L446">
        <v>11.5</v>
      </c>
    </row>
    <row r="447" spans="1:12" x14ac:dyDescent="0.25">
      <c r="A447" t="s">
        <v>260</v>
      </c>
      <c r="B447">
        <v>2021</v>
      </c>
      <c r="C447" t="str">
        <f t="shared" si="6"/>
        <v>Ireland2021</v>
      </c>
      <c r="D447" s="3">
        <v>44561</v>
      </c>
      <c r="E447">
        <v>12</v>
      </c>
      <c r="F447">
        <v>53.142400000000002</v>
      </c>
      <c r="G447">
        <v>-7.6920999999999999</v>
      </c>
      <c r="H447">
        <v>788559</v>
      </c>
      <c r="I447">
        <v>5912</v>
      </c>
      <c r="J447">
        <v>0</v>
      </c>
      <c r="K447">
        <v>782647</v>
      </c>
      <c r="L447">
        <v>7.5</v>
      </c>
    </row>
    <row r="448" spans="1:12" x14ac:dyDescent="0.25">
      <c r="A448" t="s">
        <v>262</v>
      </c>
      <c r="B448">
        <v>2021</v>
      </c>
      <c r="C448" t="str">
        <f t="shared" si="6"/>
        <v>Israel2021</v>
      </c>
      <c r="D448" s="3">
        <v>44561</v>
      </c>
      <c r="E448">
        <v>12</v>
      </c>
      <c r="F448">
        <v>31.046050999999999</v>
      </c>
      <c r="G448">
        <v>34.851612000000003</v>
      </c>
      <c r="H448">
        <v>1383932</v>
      </c>
      <c r="I448">
        <v>8243</v>
      </c>
      <c r="J448">
        <v>0</v>
      </c>
      <c r="K448">
        <v>1375689</v>
      </c>
      <c r="L448">
        <v>6</v>
      </c>
    </row>
    <row r="449" spans="1:12" x14ac:dyDescent="0.25">
      <c r="A449" t="s">
        <v>264</v>
      </c>
      <c r="B449">
        <v>2021</v>
      </c>
      <c r="C449" t="str">
        <f t="shared" si="6"/>
        <v>Italy2021</v>
      </c>
      <c r="D449" s="3">
        <v>44561</v>
      </c>
      <c r="E449">
        <v>12</v>
      </c>
      <c r="F449">
        <v>41.871940000000002</v>
      </c>
      <c r="G449">
        <v>12.56738</v>
      </c>
      <c r="H449">
        <v>6125683</v>
      </c>
      <c r="I449">
        <v>137402</v>
      </c>
      <c r="J449">
        <v>0</v>
      </c>
      <c r="K449">
        <v>5988281</v>
      </c>
      <c r="L449">
        <v>22.4</v>
      </c>
    </row>
    <row r="450" spans="1:12" x14ac:dyDescent="0.25">
      <c r="A450" t="s">
        <v>148</v>
      </c>
      <c r="B450">
        <v>2021</v>
      </c>
      <c r="C450" t="str">
        <f t="shared" si="6"/>
        <v>Jamaica2021</v>
      </c>
      <c r="D450" s="3">
        <v>44561</v>
      </c>
      <c r="E450">
        <v>12</v>
      </c>
      <c r="F450">
        <v>18.1096</v>
      </c>
      <c r="G450">
        <v>-77.297499999999999</v>
      </c>
      <c r="H450">
        <v>93920</v>
      </c>
      <c r="I450">
        <v>2473</v>
      </c>
      <c r="J450">
        <v>0</v>
      </c>
      <c r="K450">
        <v>91447</v>
      </c>
      <c r="L450">
        <v>26.3</v>
      </c>
    </row>
    <row r="451" spans="1:12" x14ac:dyDescent="0.25">
      <c r="A451" t="s">
        <v>358</v>
      </c>
      <c r="B451">
        <v>2021</v>
      </c>
      <c r="C451" t="str">
        <f t="shared" ref="C451:C514" si="7">A451&amp;B451</f>
        <v>Japan2021</v>
      </c>
      <c r="D451" s="3">
        <v>44561</v>
      </c>
      <c r="E451">
        <v>12</v>
      </c>
      <c r="F451">
        <v>36.204824000000002</v>
      </c>
      <c r="G451">
        <v>138.25292400000001</v>
      </c>
      <c r="H451">
        <v>1733307</v>
      </c>
      <c r="I451">
        <v>18392</v>
      </c>
      <c r="J451">
        <v>0</v>
      </c>
      <c r="K451">
        <v>1714915</v>
      </c>
      <c r="L451">
        <v>10.6</v>
      </c>
    </row>
    <row r="452" spans="1:12" x14ac:dyDescent="0.25">
      <c r="A452" t="s">
        <v>189</v>
      </c>
      <c r="B452">
        <v>2021</v>
      </c>
      <c r="C452" t="str">
        <f t="shared" si="7"/>
        <v>Jordan2021</v>
      </c>
      <c r="D452" s="3">
        <v>44561</v>
      </c>
      <c r="E452">
        <v>12</v>
      </c>
      <c r="F452">
        <v>31.24</v>
      </c>
      <c r="G452">
        <v>36.51</v>
      </c>
      <c r="H452">
        <v>1063405</v>
      </c>
      <c r="I452">
        <v>12653</v>
      </c>
      <c r="J452">
        <v>0</v>
      </c>
      <c r="K452">
        <v>1050752</v>
      </c>
      <c r="L452">
        <v>11.9</v>
      </c>
    </row>
    <row r="453" spans="1:12" x14ac:dyDescent="0.25">
      <c r="A453" t="s">
        <v>266</v>
      </c>
      <c r="B453">
        <v>2021</v>
      </c>
      <c r="C453" t="str">
        <f t="shared" si="7"/>
        <v>Kazakhstan2021</v>
      </c>
      <c r="D453" s="3">
        <v>44561</v>
      </c>
      <c r="E453">
        <v>12</v>
      </c>
      <c r="F453">
        <v>48.019599999999997</v>
      </c>
      <c r="G453">
        <v>66.923699999999997</v>
      </c>
      <c r="H453">
        <v>1072518</v>
      </c>
      <c r="I453">
        <v>18211</v>
      </c>
      <c r="J453">
        <v>0</v>
      </c>
      <c r="K453">
        <v>1054307</v>
      </c>
      <c r="L453">
        <v>17</v>
      </c>
    </row>
    <row r="454" spans="1:12" x14ac:dyDescent="0.25">
      <c r="A454" t="s">
        <v>56</v>
      </c>
      <c r="B454">
        <v>2021</v>
      </c>
      <c r="C454" t="str">
        <f t="shared" si="7"/>
        <v>Kenya2021</v>
      </c>
      <c r="D454" s="3">
        <v>44561</v>
      </c>
      <c r="E454">
        <v>12</v>
      </c>
      <c r="F454">
        <v>-2.3599999999999999E-2</v>
      </c>
      <c r="G454">
        <v>37.906199999999998</v>
      </c>
      <c r="H454">
        <v>295028</v>
      </c>
      <c r="I454">
        <v>5378</v>
      </c>
      <c r="J454">
        <v>0</v>
      </c>
      <c r="K454">
        <v>289650</v>
      </c>
      <c r="L454">
        <v>18.2</v>
      </c>
    </row>
    <row r="455" spans="1:12" x14ac:dyDescent="0.25">
      <c r="A455" t="s">
        <v>360</v>
      </c>
      <c r="B455">
        <v>2021</v>
      </c>
      <c r="C455" t="str">
        <f t="shared" si="7"/>
        <v>Kiribati2021</v>
      </c>
      <c r="D455" s="3">
        <v>44561</v>
      </c>
      <c r="E455">
        <v>12</v>
      </c>
      <c r="F455">
        <v>-3.3704000000000001</v>
      </c>
      <c r="G455">
        <v>-168.73400000000001</v>
      </c>
      <c r="H455">
        <v>2</v>
      </c>
      <c r="I455">
        <v>0</v>
      </c>
      <c r="J455">
        <v>0</v>
      </c>
      <c r="K455">
        <v>2</v>
      </c>
      <c r="L455">
        <v>0</v>
      </c>
    </row>
    <row r="456" spans="1:12" x14ac:dyDescent="0.25">
      <c r="A456" t="s">
        <v>432</v>
      </c>
      <c r="B456">
        <v>2021</v>
      </c>
      <c r="C456" t="str">
        <f t="shared" si="7"/>
        <v>Korea, North2021</v>
      </c>
      <c r="D456" s="3">
        <v>44561</v>
      </c>
      <c r="E456">
        <v>12</v>
      </c>
      <c r="F456">
        <v>40.3399</v>
      </c>
      <c r="G456">
        <v>127.51009999999999</v>
      </c>
      <c r="H456">
        <v>0</v>
      </c>
      <c r="I456">
        <v>0</v>
      </c>
      <c r="J456">
        <v>0</v>
      </c>
      <c r="K456">
        <v>0</v>
      </c>
      <c r="L456">
        <v>0</v>
      </c>
    </row>
    <row r="457" spans="1:12" x14ac:dyDescent="0.25">
      <c r="A457" t="s">
        <v>433</v>
      </c>
      <c r="B457">
        <v>2021</v>
      </c>
      <c r="C457" t="str">
        <f t="shared" si="7"/>
        <v>Korea, South2021</v>
      </c>
      <c r="D457" s="3">
        <v>44561</v>
      </c>
      <c r="E457">
        <v>12</v>
      </c>
      <c r="F457">
        <v>35.907756999999997</v>
      </c>
      <c r="G457">
        <v>127.76692199999999</v>
      </c>
      <c r="H457">
        <v>635253</v>
      </c>
      <c r="I457">
        <v>5625</v>
      </c>
      <c r="J457">
        <v>0</v>
      </c>
      <c r="K457">
        <v>629628</v>
      </c>
      <c r="L457">
        <v>8.9</v>
      </c>
    </row>
    <row r="458" spans="1:12" x14ac:dyDescent="0.25">
      <c r="A458" t="s">
        <v>434</v>
      </c>
      <c r="B458">
        <v>2021</v>
      </c>
      <c r="C458" t="str">
        <f t="shared" si="7"/>
        <v>Kosovo2021</v>
      </c>
      <c r="D458" s="3">
        <v>44561</v>
      </c>
      <c r="E458">
        <v>12</v>
      </c>
      <c r="F458">
        <v>42.602635999999997</v>
      </c>
      <c r="G458">
        <v>20.902977</v>
      </c>
      <c r="H458">
        <v>161484</v>
      </c>
      <c r="I458">
        <v>2990</v>
      </c>
      <c r="J458">
        <v>0</v>
      </c>
      <c r="K458">
        <v>158494</v>
      </c>
      <c r="L458">
        <v>18.5</v>
      </c>
    </row>
    <row r="459" spans="1:12" x14ac:dyDescent="0.25">
      <c r="A459" t="s">
        <v>191</v>
      </c>
      <c r="B459">
        <v>2021</v>
      </c>
      <c r="C459" t="str">
        <f t="shared" si="7"/>
        <v>Kuwait2021</v>
      </c>
      <c r="D459" s="3">
        <v>44561</v>
      </c>
      <c r="E459">
        <v>12</v>
      </c>
      <c r="F459">
        <v>29.31166</v>
      </c>
      <c r="G459">
        <v>47.481766</v>
      </c>
      <c r="H459">
        <v>417135</v>
      </c>
      <c r="I459">
        <v>2468</v>
      </c>
      <c r="J459">
        <v>0</v>
      </c>
      <c r="K459">
        <v>414667</v>
      </c>
      <c r="L459">
        <v>5.9</v>
      </c>
    </row>
    <row r="460" spans="1:12" x14ac:dyDescent="0.25">
      <c r="A460" t="s">
        <v>268</v>
      </c>
      <c r="B460">
        <v>2021</v>
      </c>
      <c r="C460" t="str">
        <f t="shared" si="7"/>
        <v>Kyrgyzstan2021</v>
      </c>
      <c r="D460" s="3">
        <v>44561</v>
      </c>
      <c r="E460">
        <v>12</v>
      </c>
      <c r="F460">
        <v>41.20438</v>
      </c>
      <c r="G460">
        <v>74.766098</v>
      </c>
      <c r="H460">
        <v>184689</v>
      </c>
      <c r="I460">
        <v>2802</v>
      </c>
      <c r="J460">
        <v>0</v>
      </c>
      <c r="K460">
        <v>181887</v>
      </c>
      <c r="L460">
        <v>15.2</v>
      </c>
    </row>
    <row r="461" spans="1:12" x14ac:dyDescent="0.25">
      <c r="A461" t="s">
        <v>362</v>
      </c>
      <c r="B461">
        <v>2021</v>
      </c>
      <c r="C461" t="str">
        <f t="shared" si="7"/>
        <v>Lao People's Democratic Republic2021</v>
      </c>
      <c r="D461" s="3">
        <v>44561</v>
      </c>
      <c r="E461">
        <v>12</v>
      </c>
      <c r="F461">
        <v>19.856269999999999</v>
      </c>
      <c r="G461">
        <v>102.495496</v>
      </c>
      <c r="H461">
        <v>111060</v>
      </c>
      <c r="I461">
        <v>372</v>
      </c>
      <c r="J461">
        <v>0</v>
      </c>
      <c r="K461">
        <v>110688</v>
      </c>
      <c r="L461">
        <v>3.3</v>
      </c>
    </row>
    <row r="462" spans="1:12" x14ac:dyDescent="0.25">
      <c r="A462" t="s">
        <v>270</v>
      </c>
      <c r="B462">
        <v>2021</v>
      </c>
      <c r="C462" t="str">
        <f t="shared" si="7"/>
        <v>Latvia2021</v>
      </c>
      <c r="D462" s="3">
        <v>44561</v>
      </c>
      <c r="E462">
        <v>12</v>
      </c>
      <c r="F462">
        <v>56.879600000000003</v>
      </c>
      <c r="G462">
        <v>24.603200000000001</v>
      </c>
      <c r="H462">
        <v>276674</v>
      </c>
      <c r="I462">
        <v>4570</v>
      </c>
      <c r="J462">
        <v>0</v>
      </c>
      <c r="K462">
        <v>272104</v>
      </c>
      <c r="L462">
        <v>16.5</v>
      </c>
    </row>
    <row r="463" spans="1:12" x14ac:dyDescent="0.25">
      <c r="A463" t="s">
        <v>193</v>
      </c>
      <c r="B463">
        <v>2021</v>
      </c>
      <c r="C463" t="str">
        <f t="shared" si="7"/>
        <v>Lebanon2021</v>
      </c>
      <c r="D463" s="3">
        <v>44561</v>
      </c>
      <c r="E463">
        <v>12</v>
      </c>
      <c r="F463">
        <v>33.854700000000001</v>
      </c>
      <c r="G463">
        <v>35.862299999999998</v>
      </c>
      <c r="H463">
        <v>727930</v>
      </c>
      <c r="I463">
        <v>9119</v>
      </c>
      <c r="J463">
        <v>0</v>
      </c>
      <c r="K463">
        <v>718811</v>
      </c>
      <c r="L463">
        <v>12.5</v>
      </c>
    </row>
    <row r="464" spans="1:12" x14ac:dyDescent="0.25">
      <c r="A464" t="s">
        <v>58</v>
      </c>
      <c r="B464">
        <v>2021</v>
      </c>
      <c r="C464" t="str">
        <f t="shared" si="7"/>
        <v>Lesotho2021</v>
      </c>
      <c r="D464" s="3">
        <v>44561</v>
      </c>
      <c r="E464">
        <v>12</v>
      </c>
      <c r="F464">
        <v>-29.61</v>
      </c>
      <c r="G464">
        <v>28.233599999999999</v>
      </c>
      <c r="H464">
        <v>28408</v>
      </c>
      <c r="I464">
        <v>665</v>
      </c>
      <c r="J464">
        <v>0</v>
      </c>
      <c r="K464">
        <v>27743</v>
      </c>
      <c r="L464">
        <v>23.4</v>
      </c>
    </row>
    <row r="465" spans="1:12" x14ac:dyDescent="0.25">
      <c r="A465" t="s">
        <v>60</v>
      </c>
      <c r="B465">
        <v>2021</v>
      </c>
      <c r="C465" t="str">
        <f t="shared" si="7"/>
        <v>Liberia2021</v>
      </c>
      <c r="D465" s="3">
        <v>44561</v>
      </c>
      <c r="E465">
        <v>12</v>
      </c>
      <c r="F465">
        <v>6.4280549999999996</v>
      </c>
      <c r="G465">
        <v>-9.4294989999999999</v>
      </c>
      <c r="H465">
        <v>6278</v>
      </c>
      <c r="I465">
        <v>287</v>
      </c>
      <c r="J465">
        <v>0</v>
      </c>
      <c r="K465">
        <v>5991</v>
      </c>
      <c r="L465">
        <v>45.7</v>
      </c>
    </row>
    <row r="466" spans="1:12" x14ac:dyDescent="0.25">
      <c r="A466" t="s">
        <v>195</v>
      </c>
      <c r="B466">
        <v>2021</v>
      </c>
      <c r="C466" t="str">
        <f t="shared" si="7"/>
        <v>Libya2021</v>
      </c>
      <c r="D466" s="3">
        <v>44561</v>
      </c>
      <c r="E466">
        <v>12</v>
      </c>
      <c r="F466">
        <v>26.335100000000001</v>
      </c>
      <c r="G466">
        <v>17.228331000000001</v>
      </c>
      <c r="H466">
        <v>388734</v>
      </c>
      <c r="I466">
        <v>5710</v>
      </c>
      <c r="J466">
        <v>0</v>
      </c>
      <c r="K466">
        <v>383024</v>
      </c>
      <c r="L466">
        <v>14.7</v>
      </c>
    </row>
    <row r="467" spans="1:12" x14ac:dyDescent="0.25">
      <c r="A467" t="s">
        <v>404</v>
      </c>
      <c r="B467">
        <v>2021</v>
      </c>
      <c r="C467" t="str">
        <f t="shared" si="7"/>
        <v>Liechtenstein2021</v>
      </c>
      <c r="D467" s="3">
        <v>44561</v>
      </c>
      <c r="E467">
        <v>12</v>
      </c>
      <c r="F467">
        <v>47.14</v>
      </c>
      <c r="G467">
        <v>9.5500000000000007</v>
      </c>
      <c r="H467">
        <v>6131</v>
      </c>
      <c r="I467">
        <v>69</v>
      </c>
      <c r="J467">
        <v>0</v>
      </c>
      <c r="K467">
        <v>6062</v>
      </c>
      <c r="L467">
        <v>11.3</v>
      </c>
    </row>
    <row r="468" spans="1:12" x14ac:dyDescent="0.25">
      <c r="A468" t="s">
        <v>272</v>
      </c>
      <c r="B468">
        <v>2021</v>
      </c>
      <c r="C468" t="str">
        <f t="shared" si="7"/>
        <v>Lithuania2021</v>
      </c>
      <c r="D468" s="3">
        <v>44561</v>
      </c>
      <c r="E468">
        <v>12</v>
      </c>
      <c r="F468">
        <v>55.169400000000003</v>
      </c>
      <c r="G468">
        <v>23.8813</v>
      </c>
      <c r="H468">
        <v>524427</v>
      </c>
      <c r="I468">
        <v>7397</v>
      </c>
      <c r="J468">
        <v>0</v>
      </c>
      <c r="K468">
        <v>517030</v>
      </c>
      <c r="L468">
        <v>14.1</v>
      </c>
    </row>
    <row r="469" spans="1:12" x14ac:dyDescent="0.25">
      <c r="A469" t="s">
        <v>274</v>
      </c>
      <c r="B469">
        <v>2021</v>
      </c>
      <c r="C469" t="str">
        <f t="shared" si="7"/>
        <v>Luxembourg2021</v>
      </c>
      <c r="D469" s="3">
        <v>44561</v>
      </c>
      <c r="E469">
        <v>12</v>
      </c>
      <c r="F469">
        <v>49.815300000000001</v>
      </c>
      <c r="G469">
        <v>6.1295999999999999</v>
      </c>
      <c r="H469">
        <v>103766</v>
      </c>
      <c r="I469">
        <v>915</v>
      </c>
      <c r="J469">
        <v>0</v>
      </c>
      <c r="K469">
        <v>102851</v>
      </c>
      <c r="L469">
        <v>8.8000000000000007</v>
      </c>
    </row>
    <row r="470" spans="1:12" x14ac:dyDescent="0.25">
      <c r="A470" t="s">
        <v>62</v>
      </c>
      <c r="B470">
        <v>2021</v>
      </c>
      <c r="C470" t="str">
        <f t="shared" si="7"/>
        <v>Madagascar2021</v>
      </c>
      <c r="D470" s="3">
        <v>44561</v>
      </c>
      <c r="E470">
        <v>12</v>
      </c>
      <c r="F470">
        <v>-18.766946999999998</v>
      </c>
      <c r="G470">
        <v>46.869107</v>
      </c>
      <c r="H470">
        <v>50279</v>
      </c>
      <c r="I470">
        <v>1027</v>
      </c>
      <c r="J470">
        <v>0</v>
      </c>
      <c r="K470">
        <v>49252</v>
      </c>
      <c r="L470">
        <v>20.399999999999999</v>
      </c>
    </row>
    <row r="471" spans="1:12" x14ac:dyDescent="0.25">
      <c r="A471" t="s">
        <v>64</v>
      </c>
      <c r="B471">
        <v>2021</v>
      </c>
      <c r="C471" t="str">
        <f t="shared" si="7"/>
        <v>Malawi2021</v>
      </c>
      <c r="D471" s="3">
        <v>44561</v>
      </c>
      <c r="E471">
        <v>12</v>
      </c>
      <c r="F471">
        <v>-13.254300000000001</v>
      </c>
      <c r="G471">
        <v>34.301499999999997</v>
      </c>
      <c r="H471">
        <v>75075</v>
      </c>
      <c r="I471">
        <v>2364</v>
      </c>
      <c r="J471">
        <v>0</v>
      </c>
      <c r="K471">
        <v>72711</v>
      </c>
      <c r="L471">
        <v>31.5</v>
      </c>
    </row>
    <row r="472" spans="1:12" x14ac:dyDescent="0.25">
      <c r="A472" t="s">
        <v>364</v>
      </c>
      <c r="B472">
        <v>2021</v>
      </c>
      <c r="C472" t="str">
        <f t="shared" si="7"/>
        <v>Malaysia2021</v>
      </c>
      <c r="D472" s="3">
        <v>44561</v>
      </c>
      <c r="E472">
        <v>12</v>
      </c>
      <c r="F472">
        <v>4.2104840000000001</v>
      </c>
      <c r="G472">
        <v>101.97576599999999</v>
      </c>
      <c r="H472">
        <v>2758086</v>
      </c>
      <c r="I472">
        <v>31487</v>
      </c>
      <c r="J472">
        <v>0</v>
      </c>
      <c r="K472">
        <v>2726599</v>
      </c>
      <c r="L472">
        <v>11.4</v>
      </c>
    </row>
    <row r="473" spans="1:12" x14ac:dyDescent="0.25">
      <c r="A473" t="s">
        <v>333</v>
      </c>
      <c r="B473">
        <v>2021</v>
      </c>
      <c r="C473" t="str">
        <f t="shared" si="7"/>
        <v>Maldives2021</v>
      </c>
      <c r="D473" s="3">
        <v>44561</v>
      </c>
      <c r="E473">
        <v>12</v>
      </c>
      <c r="F473">
        <v>3.2027999999999999</v>
      </c>
      <c r="G473">
        <v>73.220699999999994</v>
      </c>
      <c r="H473">
        <v>95700</v>
      </c>
      <c r="I473">
        <v>262</v>
      </c>
      <c r="J473">
        <v>0</v>
      </c>
      <c r="K473">
        <v>95438</v>
      </c>
      <c r="L473">
        <v>2.7</v>
      </c>
    </row>
    <row r="474" spans="1:12" x14ac:dyDescent="0.25">
      <c r="A474" t="s">
        <v>66</v>
      </c>
      <c r="B474">
        <v>2021</v>
      </c>
      <c r="C474" t="str">
        <f t="shared" si="7"/>
        <v>Mali2021</v>
      </c>
      <c r="D474" s="3">
        <v>44561</v>
      </c>
      <c r="E474">
        <v>12</v>
      </c>
      <c r="F474">
        <v>17.570692000000001</v>
      </c>
      <c r="G474">
        <v>-3.9961660000000001</v>
      </c>
      <c r="H474">
        <v>21008</v>
      </c>
      <c r="I474">
        <v>660</v>
      </c>
      <c r="J474">
        <v>0</v>
      </c>
      <c r="K474">
        <v>20348</v>
      </c>
      <c r="L474">
        <v>31.4</v>
      </c>
    </row>
    <row r="475" spans="1:12" x14ac:dyDescent="0.25">
      <c r="A475" t="s">
        <v>276</v>
      </c>
      <c r="B475">
        <v>2021</v>
      </c>
      <c r="C475" t="str">
        <f t="shared" si="7"/>
        <v>Malta2021</v>
      </c>
      <c r="D475" s="3">
        <v>44561</v>
      </c>
      <c r="E475">
        <v>12</v>
      </c>
      <c r="F475">
        <v>35.9375</v>
      </c>
      <c r="G475">
        <v>14.375400000000001</v>
      </c>
      <c r="H475">
        <v>52473</v>
      </c>
      <c r="I475">
        <v>476</v>
      </c>
      <c r="J475">
        <v>0</v>
      </c>
      <c r="K475">
        <v>51997</v>
      </c>
      <c r="L475">
        <v>9.1</v>
      </c>
    </row>
    <row r="476" spans="1:12" x14ac:dyDescent="0.25">
      <c r="A476" t="s">
        <v>366</v>
      </c>
      <c r="B476">
        <v>2021</v>
      </c>
      <c r="C476" t="str">
        <f t="shared" si="7"/>
        <v>Marshall Islands2021</v>
      </c>
      <c r="D476" s="3">
        <v>44561</v>
      </c>
      <c r="E476">
        <v>12</v>
      </c>
      <c r="F476">
        <v>7.1315</v>
      </c>
      <c r="G476">
        <v>171.18450000000001</v>
      </c>
      <c r="H476">
        <v>4</v>
      </c>
      <c r="I476">
        <v>0</v>
      </c>
      <c r="J476">
        <v>0</v>
      </c>
      <c r="K476">
        <v>4</v>
      </c>
      <c r="L476">
        <v>0</v>
      </c>
    </row>
    <row r="477" spans="1:12" x14ac:dyDescent="0.25">
      <c r="A477" t="s">
        <v>68</v>
      </c>
      <c r="B477">
        <v>2021</v>
      </c>
      <c r="C477" t="str">
        <f t="shared" si="7"/>
        <v>Mauritania2021</v>
      </c>
      <c r="D477" s="3">
        <v>44561</v>
      </c>
      <c r="E477">
        <v>12</v>
      </c>
      <c r="F477">
        <v>21.007899999999999</v>
      </c>
      <c r="G477">
        <v>-10.940799999999999</v>
      </c>
      <c r="H477">
        <v>41473</v>
      </c>
      <c r="I477">
        <v>866</v>
      </c>
      <c r="J477">
        <v>0</v>
      </c>
      <c r="K477">
        <v>40607</v>
      </c>
      <c r="L477">
        <v>20.9</v>
      </c>
    </row>
    <row r="478" spans="1:12" x14ac:dyDescent="0.25">
      <c r="A478" t="s">
        <v>70</v>
      </c>
      <c r="B478">
        <v>2021</v>
      </c>
      <c r="C478" t="str">
        <f t="shared" si="7"/>
        <v>Mauritius2021</v>
      </c>
      <c r="D478" s="3">
        <v>44561</v>
      </c>
      <c r="E478">
        <v>12</v>
      </c>
      <c r="F478">
        <v>-20.348403999999999</v>
      </c>
      <c r="G478">
        <v>57.552152</v>
      </c>
      <c r="H478">
        <v>68480</v>
      </c>
      <c r="I478">
        <v>786</v>
      </c>
      <c r="J478">
        <v>0</v>
      </c>
      <c r="K478">
        <v>67694</v>
      </c>
      <c r="L478">
        <v>11.5</v>
      </c>
    </row>
    <row r="479" spans="1:12" x14ac:dyDescent="0.25">
      <c r="A479" t="s">
        <v>150</v>
      </c>
      <c r="B479">
        <v>2021</v>
      </c>
      <c r="C479" t="str">
        <f t="shared" si="7"/>
        <v>Mexico2021</v>
      </c>
      <c r="D479" s="3">
        <v>44561</v>
      </c>
      <c r="E479">
        <v>12</v>
      </c>
      <c r="F479">
        <v>23.634499999999999</v>
      </c>
      <c r="G479">
        <v>-102.5528</v>
      </c>
      <c r="H479">
        <v>3979723</v>
      </c>
      <c r="I479">
        <v>299428</v>
      </c>
      <c r="J479">
        <v>0</v>
      </c>
      <c r="K479">
        <v>3680295</v>
      </c>
      <c r="L479">
        <v>75.2</v>
      </c>
    </row>
    <row r="480" spans="1:12" x14ac:dyDescent="0.25">
      <c r="A480" t="s">
        <v>414</v>
      </c>
      <c r="B480">
        <v>2021</v>
      </c>
      <c r="C480" t="str">
        <f t="shared" si="7"/>
        <v>Micronesia (Fed. States of)2021</v>
      </c>
      <c r="D480" s="3">
        <v>44561</v>
      </c>
      <c r="E480">
        <v>12</v>
      </c>
      <c r="F480">
        <v>7.4256000000000002</v>
      </c>
      <c r="G480">
        <v>150.55080000000001</v>
      </c>
      <c r="H480">
        <v>1</v>
      </c>
      <c r="I480">
        <v>0</v>
      </c>
      <c r="J480">
        <v>0</v>
      </c>
      <c r="K480">
        <v>1</v>
      </c>
      <c r="L480">
        <v>0</v>
      </c>
    </row>
    <row r="481" spans="1:12" x14ac:dyDescent="0.25">
      <c r="A481" t="s">
        <v>290</v>
      </c>
      <c r="B481">
        <v>2021</v>
      </c>
      <c r="C481" t="str">
        <f t="shared" si="7"/>
        <v>Republic of Moldova2021</v>
      </c>
      <c r="D481" s="3">
        <v>44561</v>
      </c>
      <c r="E481">
        <v>12</v>
      </c>
      <c r="F481">
        <v>47.4116</v>
      </c>
      <c r="G481">
        <v>28.369900000000001</v>
      </c>
      <c r="H481">
        <v>376155</v>
      </c>
      <c r="I481">
        <v>10275</v>
      </c>
      <c r="J481">
        <v>0</v>
      </c>
      <c r="K481">
        <v>365880</v>
      </c>
      <c r="L481">
        <v>27.3</v>
      </c>
    </row>
    <row r="482" spans="1:12" x14ac:dyDescent="0.25">
      <c r="A482" t="s">
        <v>278</v>
      </c>
      <c r="B482">
        <v>2021</v>
      </c>
      <c r="C482" t="str">
        <f t="shared" si="7"/>
        <v>Monaco2021</v>
      </c>
      <c r="D482" s="3">
        <v>44561</v>
      </c>
      <c r="E482">
        <v>12</v>
      </c>
      <c r="F482">
        <v>43.7333</v>
      </c>
      <c r="G482">
        <v>7.4166999999999996</v>
      </c>
      <c r="H482">
        <v>4985</v>
      </c>
      <c r="I482">
        <v>38</v>
      </c>
      <c r="J482">
        <v>0</v>
      </c>
      <c r="K482">
        <v>4947</v>
      </c>
      <c r="L482">
        <v>7.6</v>
      </c>
    </row>
    <row r="483" spans="1:12" x14ac:dyDescent="0.25">
      <c r="A483" t="s">
        <v>370</v>
      </c>
      <c r="B483">
        <v>2021</v>
      </c>
      <c r="C483" t="str">
        <f t="shared" si="7"/>
        <v>Mongolia2021</v>
      </c>
      <c r="D483" s="3">
        <v>44561</v>
      </c>
      <c r="E483">
        <v>12</v>
      </c>
      <c r="F483">
        <v>46.862499999999997</v>
      </c>
      <c r="G483">
        <v>103.8467</v>
      </c>
      <c r="H483">
        <v>692621</v>
      </c>
      <c r="I483">
        <v>1986</v>
      </c>
      <c r="J483">
        <v>0</v>
      </c>
      <c r="K483">
        <v>690635</v>
      </c>
      <c r="L483">
        <v>2.9</v>
      </c>
    </row>
    <row r="484" spans="1:12" x14ac:dyDescent="0.25">
      <c r="A484" t="s">
        <v>280</v>
      </c>
      <c r="B484">
        <v>2021</v>
      </c>
      <c r="C484" t="str">
        <f t="shared" si="7"/>
        <v>Montenegro2021</v>
      </c>
      <c r="D484" s="3">
        <v>44561</v>
      </c>
      <c r="E484">
        <v>12</v>
      </c>
      <c r="F484">
        <v>42.708677999999999</v>
      </c>
      <c r="G484">
        <v>19.374389999999998</v>
      </c>
      <c r="H484">
        <v>170034</v>
      </c>
      <c r="I484">
        <v>2411</v>
      </c>
      <c r="J484">
        <v>0</v>
      </c>
      <c r="K484">
        <v>167623</v>
      </c>
      <c r="L484">
        <v>14.2</v>
      </c>
    </row>
    <row r="485" spans="1:12" x14ac:dyDescent="0.25">
      <c r="A485" t="s">
        <v>197</v>
      </c>
      <c r="B485">
        <v>2021</v>
      </c>
      <c r="C485" t="str">
        <f t="shared" si="7"/>
        <v>Morocco2021</v>
      </c>
      <c r="D485" s="3">
        <v>44561</v>
      </c>
      <c r="E485">
        <v>12</v>
      </c>
      <c r="F485">
        <v>31.791699999999999</v>
      </c>
      <c r="G485">
        <v>-7.0926</v>
      </c>
      <c r="H485">
        <v>963092</v>
      </c>
      <c r="I485">
        <v>14849</v>
      </c>
      <c r="J485">
        <v>0</v>
      </c>
      <c r="K485">
        <v>948243</v>
      </c>
      <c r="L485">
        <v>15.4</v>
      </c>
    </row>
    <row r="486" spans="1:12" x14ac:dyDescent="0.25">
      <c r="A486" t="s">
        <v>73</v>
      </c>
      <c r="B486">
        <v>2021</v>
      </c>
      <c r="C486" t="str">
        <f t="shared" si="7"/>
        <v>Mozambique2021</v>
      </c>
      <c r="D486" s="3">
        <v>44561</v>
      </c>
      <c r="E486">
        <v>12</v>
      </c>
      <c r="F486">
        <v>-18.665694999999999</v>
      </c>
      <c r="G486">
        <v>35.529561999999999</v>
      </c>
      <c r="H486">
        <v>189080</v>
      </c>
      <c r="I486">
        <v>2006</v>
      </c>
      <c r="J486">
        <v>0</v>
      </c>
      <c r="K486">
        <v>0</v>
      </c>
      <c r="L486">
        <v>10.6</v>
      </c>
    </row>
    <row r="487" spans="1:12" x14ac:dyDescent="0.25">
      <c r="A487" t="s">
        <v>435</v>
      </c>
      <c r="B487">
        <v>2021</v>
      </c>
      <c r="C487" t="str">
        <f t="shared" si="7"/>
        <v>MS Zaandam2021</v>
      </c>
      <c r="D487" s="3">
        <v>44561</v>
      </c>
      <c r="E487">
        <v>12</v>
      </c>
      <c r="F487">
        <v>0</v>
      </c>
      <c r="G487">
        <v>0</v>
      </c>
      <c r="H487">
        <v>9</v>
      </c>
      <c r="I487">
        <v>2</v>
      </c>
      <c r="J487">
        <v>0</v>
      </c>
      <c r="K487">
        <v>7</v>
      </c>
      <c r="L487">
        <v>222.2</v>
      </c>
    </row>
    <row r="488" spans="1:12" x14ac:dyDescent="0.25">
      <c r="A488" t="s">
        <v>75</v>
      </c>
      <c r="B488">
        <v>2021</v>
      </c>
      <c r="C488" t="str">
        <f t="shared" si="7"/>
        <v>Namibia2021</v>
      </c>
      <c r="D488" s="3">
        <v>44561</v>
      </c>
      <c r="E488">
        <v>12</v>
      </c>
      <c r="F488">
        <v>-22.957599999999999</v>
      </c>
      <c r="G488">
        <v>18.490400000000001</v>
      </c>
      <c r="H488">
        <v>147974</v>
      </c>
      <c r="I488">
        <v>3633</v>
      </c>
      <c r="J488">
        <v>0</v>
      </c>
      <c r="K488">
        <v>144341</v>
      </c>
      <c r="L488">
        <v>24.6</v>
      </c>
    </row>
    <row r="489" spans="1:12" x14ac:dyDescent="0.25">
      <c r="A489" t="s">
        <v>372</v>
      </c>
      <c r="B489">
        <v>2021</v>
      </c>
      <c r="C489" t="str">
        <f t="shared" si="7"/>
        <v>Nauru2021</v>
      </c>
      <c r="D489" s="3">
        <v>44561</v>
      </c>
      <c r="E489">
        <v>12</v>
      </c>
      <c r="F489">
        <v>-0.52280000000000004</v>
      </c>
      <c r="G489">
        <v>166.9315</v>
      </c>
      <c r="H489">
        <v>0</v>
      </c>
      <c r="I489">
        <v>0</v>
      </c>
      <c r="J489">
        <v>0</v>
      </c>
      <c r="K489">
        <v>0</v>
      </c>
      <c r="L489">
        <v>0</v>
      </c>
    </row>
    <row r="490" spans="1:12" x14ac:dyDescent="0.25">
      <c r="A490" t="s">
        <v>337</v>
      </c>
      <c r="B490">
        <v>2021</v>
      </c>
      <c r="C490" t="str">
        <f t="shared" si="7"/>
        <v>Nepal2021</v>
      </c>
      <c r="D490" s="3">
        <v>44561</v>
      </c>
      <c r="E490">
        <v>12</v>
      </c>
      <c r="F490">
        <v>28.166699999999999</v>
      </c>
      <c r="G490">
        <v>84.25</v>
      </c>
      <c r="H490">
        <v>828431</v>
      </c>
      <c r="I490">
        <v>11594</v>
      </c>
      <c r="J490">
        <v>0</v>
      </c>
      <c r="K490">
        <v>816837</v>
      </c>
      <c r="L490">
        <v>14</v>
      </c>
    </row>
    <row r="491" spans="1:12" x14ac:dyDescent="0.25">
      <c r="A491" t="s">
        <v>282</v>
      </c>
      <c r="B491">
        <v>2021</v>
      </c>
      <c r="C491" t="str">
        <f t="shared" si="7"/>
        <v>Netherlands2021</v>
      </c>
      <c r="D491" s="3">
        <v>44561</v>
      </c>
      <c r="E491">
        <v>12</v>
      </c>
      <c r="F491">
        <v>52.132599999999996</v>
      </c>
      <c r="G491">
        <v>5.2912999999999997</v>
      </c>
      <c r="H491">
        <v>3148315</v>
      </c>
      <c r="I491">
        <v>20924</v>
      </c>
      <c r="J491">
        <v>0</v>
      </c>
      <c r="K491">
        <v>3127391</v>
      </c>
      <c r="L491">
        <v>6.6</v>
      </c>
    </row>
    <row r="492" spans="1:12" x14ac:dyDescent="0.25">
      <c r="A492" t="s">
        <v>282</v>
      </c>
      <c r="B492">
        <v>2021</v>
      </c>
      <c r="C492" t="str">
        <f t="shared" si="7"/>
        <v>Netherlands2021</v>
      </c>
      <c r="D492" s="3">
        <v>44561</v>
      </c>
      <c r="E492">
        <v>12</v>
      </c>
      <c r="F492">
        <v>12.521100000000001</v>
      </c>
      <c r="G492">
        <v>-69.968299999999999</v>
      </c>
      <c r="H492">
        <v>20461</v>
      </c>
      <c r="I492">
        <v>181</v>
      </c>
      <c r="J492">
        <v>0</v>
      </c>
      <c r="K492">
        <v>20280</v>
      </c>
      <c r="L492">
        <v>8.8000000000000007</v>
      </c>
    </row>
    <row r="493" spans="1:12" x14ac:dyDescent="0.25">
      <c r="A493" t="s">
        <v>282</v>
      </c>
      <c r="B493">
        <v>2021</v>
      </c>
      <c r="C493" t="str">
        <f t="shared" si="7"/>
        <v>Netherlands2021</v>
      </c>
      <c r="D493" s="3">
        <v>44561</v>
      </c>
      <c r="E493">
        <v>12</v>
      </c>
      <c r="F493">
        <v>12.1784</v>
      </c>
      <c r="G493">
        <v>-68.238500000000002</v>
      </c>
      <c r="H493">
        <v>3406</v>
      </c>
      <c r="I493">
        <v>23</v>
      </c>
      <c r="J493">
        <v>0</v>
      </c>
      <c r="K493">
        <v>3383</v>
      </c>
      <c r="L493">
        <v>6.8</v>
      </c>
    </row>
    <row r="494" spans="1:12" x14ac:dyDescent="0.25">
      <c r="A494" t="s">
        <v>282</v>
      </c>
      <c r="B494">
        <v>2021</v>
      </c>
      <c r="C494" t="str">
        <f t="shared" si="7"/>
        <v>Netherlands2021</v>
      </c>
      <c r="D494" s="3">
        <v>44561</v>
      </c>
      <c r="E494">
        <v>12</v>
      </c>
      <c r="F494">
        <v>12.169600000000001</v>
      </c>
      <c r="G494">
        <v>-68.989999999999995</v>
      </c>
      <c r="H494">
        <v>21325</v>
      </c>
      <c r="I494">
        <v>189</v>
      </c>
      <c r="J494">
        <v>0</v>
      </c>
      <c r="K494">
        <v>21136</v>
      </c>
      <c r="L494">
        <v>8.9</v>
      </c>
    </row>
    <row r="495" spans="1:12" x14ac:dyDescent="0.25">
      <c r="A495" t="s">
        <v>282</v>
      </c>
      <c r="B495">
        <v>2021</v>
      </c>
      <c r="C495" t="str">
        <f t="shared" si="7"/>
        <v>Netherlands2021</v>
      </c>
      <c r="D495" s="3">
        <v>44561</v>
      </c>
      <c r="E495">
        <v>12</v>
      </c>
      <c r="F495">
        <v>18.0425</v>
      </c>
      <c r="G495">
        <v>-63.0548</v>
      </c>
      <c r="H495">
        <v>5197</v>
      </c>
      <c r="I495">
        <v>75</v>
      </c>
      <c r="J495">
        <v>0</v>
      </c>
      <c r="K495">
        <v>5122</v>
      </c>
      <c r="L495">
        <v>14.4</v>
      </c>
    </row>
    <row r="496" spans="1:12" x14ac:dyDescent="0.25">
      <c r="A496" t="s">
        <v>374</v>
      </c>
      <c r="B496">
        <v>2021</v>
      </c>
      <c r="C496" t="str">
        <f t="shared" si="7"/>
        <v>New Zealand2021</v>
      </c>
      <c r="D496" s="3">
        <v>44561</v>
      </c>
      <c r="E496">
        <v>12</v>
      </c>
      <c r="F496">
        <v>-40.900599999999997</v>
      </c>
      <c r="G496">
        <v>174.886</v>
      </c>
      <c r="H496">
        <v>14118</v>
      </c>
      <c r="I496">
        <v>48</v>
      </c>
      <c r="J496">
        <v>0</v>
      </c>
      <c r="K496">
        <v>14070</v>
      </c>
      <c r="L496">
        <v>3.4</v>
      </c>
    </row>
    <row r="497" spans="1:12" x14ac:dyDescent="0.25">
      <c r="A497" t="s">
        <v>374</v>
      </c>
      <c r="B497">
        <v>2021</v>
      </c>
      <c r="C497" t="str">
        <f t="shared" si="7"/>
        <v>New Zealand2021</v>
      </c>
      <c r="D497" s="3">
        <v>44561</v>
      </c>
      <c r="E497">
        <v>12</v>
      </c>
      <c r="F497">
        <v>-21.236699999999999</v>
      </c>
      <c r="G497">
        <v>-159.77770000000001</v>
      </c>
      <c r="H497">
        <v>2</v>
      </c>
      <c r="I497">
        <v>0</v>
      </c>
      <c r="J497">
        <v>0</v>
      </c>
      <c r="K497">
        <v>2</v>
      </c>
      <c r="L497">
        <v>0</v>
      </c>
    </row>
    <row r="498" spans="1:12" x14ac:dyDescent="0.25">
      <c r="A498" t="s">
        <v>374</v>
      </c>
      <c r="B498">
        <v>2021</v>
      </c>
      <c r="C498" t="str">
        <f t="shared" si="7"/>
        <v>New Zealand2021</v>
      </c>
      <c r="D498" s="3">
        <v>44561</v>
      </c>
      <c r="E498">
        <v>12</v>
      </c>
      <c r="F498">
        <v>-19.054400000000001</v>
      </c>
      <c r="G498">
        <v>-169.8672</v>
      </c>
      <c r="H498">
        <v>0</v>
      </c>
      <c r="I498">
        <v>0</v>
      </c>
      <c r="J498">
        <v>0</v>
      </c>
      <c r="K498">
        <v>0</v>
      </c>
      <c r="L498">
        <v>0</v>
      </c>
    </row>
    <row r="499" spans="1:12" x14ac:dyDescent="0.25">
      <c r="A499" t="s">
        <v>152</v>
      </c>
      <c r="B499">
        <v>2021</v>
      </c>
      <c r="C499" t="str">
        <f t="shared" si="7"/>
        <v>Nicaragua2021</v>
      </c>
      <c r="D499" s="3">
        <v>44561</v>
      </c>
      <c r="E499">
        <v>12</v>
      </c>
      <c r="F499">
        <v>12.865416</v>
      </c>
      <c r="G499">
        <v>-85.207228999999998</v>
      </c>
      <c r="H499">
        <v>13563</v>
      </c>
      <c r="I499">
        <v>217</v>
      </c>
      <c r="J499">
        <v>0</v>
      </c>
      <c r="K499">
        <v>13346</v>
      </c>
      <c r="L499">
        <v>16</v>
      </c>
    </row>
    <row r="500" spans="1:12" x14ac:dyDescent="0.25">
      <c r="A500" t="s">
        <v>77</v>
      </c>
      <c r="B500">
        <v>2021</v>
      </c>
      <c r="C500" t="str">
        <f t="shared" si="7"/>
        <v>Niger2021</v>
      </c>
      <c r="D500" s="3">
        <v>44561</v>
      </c>
      <c r="E500">
        <v>12</v>
      </c>
      <c r="F500">
        <v>17.607789</v>
      </c>
      <c r="G500">
        <v>8.0816660000000002</v>
      </c>
      <c r="H500">
        <v>7405</v>
      </c>
      <c r="I500">
        <v>275</v>
      </c>
      <c r="J500">
        <v>0</v>
      </c>
      <c r="K500">
        <v>7130</v>
      </c>
      <c r="L500">
        <v>37.1</v>
      </c>
    </row>
    <row r="501" spans="1:12" x14ac:dyDescent="0.25">
      <c r="A501" t="s">
        <v>79</v>
      </c>
      <c r="B501">
        <v>2021</v>
      </c>
      <c r="C501" t="str">
        <f t="shared" si="7"/>
        <v>Nigeria2021</v>
      </c>
      <c r="D501" s="3">
        <v>44561</v>
      </c>
      <c r="E501">
        <v>12</v>
      </c>
      <c r="F501">
        <v>9.0820000000000007</v>
      </c>
      <c r="G501">
        <v>8.6753</v>
      </c>
      <c r="H501">
        <v>241513</v>
      </c>
      <c r="I501">
        <v>3030</v>
      </c>
      <c r="J501">
        <v>0</v>
      </c>
      <c r="K501">
        <v>238483</v>
      </c>
      <c r="L501">
        <v>12.5</v>
      </c>
    </row>
    <row r="502" spans="1:12" x14ac:dyDescent="0.25">
      <c r="A502" t="s">
        <v>408</v>
      </c>
      <c r="B502">
        <v>2021</v>
      </c>
      <c r="C502" t="str">
        <f t="shared" si="7"/>
        <v>North Macedonia2021</v>
      </c>
      <c r="D502" s="3">
        <v>44561</v>
      </c>
      <c r="E502">
        <v>12</v>
      </c>
      <c r="F502">
        <v>41.608600000000003</v>
      </c>
      <c r="G502">
        <v>21.7453</v>
      </c>
      <c r="H502">
        <v>225049</v>
      </c>
      <c r="I502">
        <v>7960</v>
      </c>
      <c r="J502">
        <v>0</v>
      </c>
      <c r="K502">
        <v>217089</v>
      </c>
      <c r="L502">
        <v>35.4</v>
      </c>
    </row>
    <row r="503" spans="1:12" x14ac:dyDescent="0.25">
      <c r="A503" t="s">
        <v>284</v>
      </c>
      <c r="B503">
        <v>2021</v>
      </c>
      <c r="C503" t="str">
        <f t="shared" si="7"/>
        <v>Norway2021</v>
      </c>
      <c r="D503" s="3">
        <v>44561</v>
      </c>
      <c r="E503">
        <v>12</v>
      </c>
      <c r="F503">
        <v>60.472000000000001</v>
      </c>
      <c r="G503">
        <v>8.4688999999999997</v>
      </c>
      <c r="H503">
        <v>394259</v>
      </c>
      <c r="I503">
        <v>1305</v>
      </c>
      <c r="J503">
        <v>0</v>
      </c>
      <c r="K503">
        <v>392954</v>
      </c>
      <c r="L503">
        <v>3.3</v>
      </c>
    </row>
    <row r="504" spans="1:12" x14ac:dyDescent="0.25">
      <c r="A504" t="s">
        <v>199</v>
      </c>
      <c r="B504">
        <v>2021</v>
      </c>
      <c r="C504" t="str">
        <f t="shared" si="7"/>
        <v>Oman2021</v>
      </c>
      <c r="D504" s="3">
        <v>44561</v>
      </c>
      <c r="E504">
        <v>12</v>
      </c>
      <c r="F504">
        <v>21.512582999999999</v>
      </c>
      <c r="G504">
        <v>55.923254999999997</v>
      </c>
      <c r="H504">
        <v>305489</v>
      </c>
      <c r="I504">
        <v>4116</v>
      </c>
      <c r="J504">
        <v>0</v>
      </c>
      <c r="K504">
        <v>301373</v>
      </c>
      <c r="L504">
        <v>13.5</v>
      </c>
    </row>
    <row r="505" spans="1:12" x14ac:dyDescent="0.25">
      <c r="A505" t="s">
        <v>201</v>
      </c>
      <c r="B505">
        <v>2021</v>
      </c>
      <c r="C505" t="str">
        <f t="shared" si="7"/>
        <v>Pakistan2021</v>
      </c>
      <c r="D505" s="3">
        <v>44561</v>
      </c>
      <c r="E505">
        <v>12</v>
      </c>
      <c r="F505">
        <v>30.375299999999999</v>
      </c>
      <c r="G505">
        <v>69.345100000000002</v>
      </c>
      <c r="H505">
        <v>1295933</v>
      </c>
      <c r="I505">
        <v>28933</v>
      </c>
      <c r="J505">
        <v>0</v>
      </c>
      <c r="K505">
        <v>1267000</v>
      </c>
      <c r="L505">
        <v>22.3</v>
      </c>
    </row>
    <row r="506" spans="1:12" x14ac:dyDescent="0.25">
      <c r="A506" t="s">
        <v>378</v>
      </c>
      <c r="B506">
        <v>2021</v>
      </c>
      <c r="C506" t="str">
        <f t="shared" si="7"/>
        <v>Palau2021</v>
      </c>
      <c r="D506" s="3">
        <v>44561</v>
      </c>
      <c r="E506">
        <v>12</v>
      </c>
      <c r="F506">
        <v>7.5149999999999997</v>
      </c>
      <c r="G506">
        <v>134.58250000000001</v>
      </c>
      <c r="H506">
        <v>10</v>
      </c>
      <c r="I506">
        <v>0</v>
      </c>
      <c r="J506">
        <v>0</v>
      </c>
      <c r="K506">
        <v>10</v>
      </c>
      <c r="L506">
        <v>0</v>
      </c>
    </row>
    <row r="507" spans="1:12" x14ac:dyDescent="0.25">
      <c r="A507" t="s">
        <v>154</v>
      </c>
      <c r="B507">
        <v>2021</v>
      </c>
      <c r="C507" t="str">
        <f t="shared" si="7"/>
        <v>Panama2021</v>
      </c>
      <c r="D507" s="3">
        <v>44561</v>
      </c>
      <c r="E507">
        <v>12</v>
      </c>
      <c r="F507">
        <v>8.5380000000000003</v>
      </c>
      <c r="G507">
        <v>-80.7821</v>
      </c>
      <c r="H507">
        <v>495920</v>
      </c>
      <c r="I507">
        <v>7428</v>
      </c>
      <c r="J507">
        <v>0</v>
      </c>
      <c r="K507">
        <v>488492</v>
      </c>
      <c r="L507">
        <v>15</v>
      </c>
    </row>
    <row r="508" spans="1:12" x14ac:dyDescent="0.25">
      <c r="A508" t="s">
        <v>380</v>
      </c>
      <c r="B508">
        <v>2021</v>
      </c>
      <c r="C508" t="str">
        <f t="shared" si="7"/>
        <v>Papua New Guinea2021</v>
      </c>
      <c r="D508" s="3">
        <v>44561</v>
      </c>
      <c r="E508">
        <v>12</v>
      </c>
      <c r="F508">
        <v>-6.3149930000000003</v>
      </c>
      <c r="G508">
        <v>143.95554999999999</v>
      </c>
      <c r="H508">
        <v>36158</v>
      </c>
      <c r="I508">
        <v>590</v>
      </c>
      <c r="J508">
        <v>0</v>
      </c>
      <c r="K508">
        <v>35568</v>
      </c>
      <c r="L508">
        <v>16.3</v>
      </c>
    </row>
    <row r="509" spans="1:12" x14ac:dyDescent="0.25">
      <c r="A509" t="s">
        <v>156</v>
      </c>
      <c r="B509">
        <v>2021</v>
      </c>
      <c r="C509" t="str">
        <f t="shared" si="7"/>
        <v>Paraguay2021</v>
      </c>
      <c r="D509" s="3">
        <v>44561</v>
      </c>
      <c r="E509">
        <v>12</v>
      </c>
      <c r="F509">
        <v>-23.442499999999999</v>
      </c>
      <c r="G509">
        <v>-58.443800000000003</v>
      </c>
      <c r="H509">
        <v>466101</v>
      </c>
      <c r="I509">
        <v>16624</v>
      </c>
      <c r="J509">
        <v>0</v>
      </c>
      <c r="K509">
        <v>449477</v>
      </c>
      <c r="L509">
        <v>35.700000000000003</v>
      </c>
    </row>
    <row r="510" spans="1:12" x14ac:dyDescent="0.25">
      <c r="A510" t="s">
        <v>158</v>
      </c>
      <c r="B510">
        <v>2021</v>
      </c>
      <c r="C510" t="str">
        <f t="shared" si="7"/>
        <v>Peru2021</v>
      </c>
      <c r="D510" s="3">
        <v>44561</v>
      </c>
      <c r="E510">
        <v>12</v>
      </c>
      <c r="F510">
        <v>-9.19</v>
      </c>
      <c r="G510">
        <v>-75.015199999999993</v>
      </c>
      <c r="H510">
        <v>2296831</v>
      </c>
      <c r="I510">
        <v>202690</v>
      </c>
      <c r="J510">
        <v>0</v>
      </c>
      <c r="K510">
        <v>2094141</v>
      </c>
      <c r="L510">
        <v>88.2</v>
      </c>
    </row>
    <row r="511" spans="1:12" x14ac:dyDescent="0.25">
      <c r="A511" t="s">
        <v>382</v>
      </c>
      <c r="B511">
        <v>2021</v>
      </c>
      <c r="C511" t="str">
        <f t="shared" si="7"/>
        <v>Philippines2021</v>
      </c>
      <c r="D511" s="3">
        <v>44561</v>
      </c>
      <c r="E511">
        <v>12</v>
      </c>
      <c r="F511">
        <v>12.879721</v>
      </c>
      <c r="G511">
        <v>121.774017</v>
      </c>
      <c r="H511">
        <v>2843979</v>
      </c>
      <c r="I511">
        <v>51504</v>
      </c>
      <c r="J511">
        <v>0</v>
      </c>
      <c r="K511">
        <v>2792475</v>
      </c>
      <c r="L511">
        <v>18.100000000000001</v>
      </c>
    </row>
    <row r="512" spans="1:12" x14ac:dyDescent="0.25">
      <c r="A512" t="s">
        <v>286</v>
      </c>
      <c r="B512">
        <v>2021</v>
      </c>
      <c r="C512" t="str">
        <f t="shared" si="7"/>
        <v>Poland2021</v>
      </c>
      <c r="D512" s="3">
        <v>44561</v>
      </c>
      <c r="E512">
        <v>12</v>
      </c>
      <c r="F512">
        <v>51.919400000000003</v>
      </c>
      <c r="G512">
        <v>19.145099999999999</v>
      </c>
      <c r="H512">
        <v>4108215</v>
      </c>
      <c r="I512">
        <v>97054</v>
      </c>
      <c r="J512">
        <v>0</v>
      </c>
      <c r="K512">
        <v>4011161</v>
      </c>
      <c r="L512">
        <v>23.6</v>
      </c>
    </row>
    <row r="513" spans="1:12" x14ac:dyDescent="0.25">
      <c r="A513" t="s">
        <v>288</v>
      </c>
      <c r="B513">
        <v>2021</v>
      </c>
      <c r="C513" t="str">
        <f t="shared" si="7"/>
        <v>Portugal2021</v>
      </c>
      <c r="D513" s="3">
        <v>44561</v>
      </c>
      <c r="E513">
        <v>12</v>
      </c>
      <c r="F513">
        <v>39.399900000000002</v>
      </c>
      <c r="G513">
        <v>-8.2245000000000008</v>
      </c>
      <c r="H513">
        <v>1389646</v>
      </c>
      <c r="I513">
        <v>18955</v>
      </c>
      <c r="J513">
        <v>0</v>
      </c>
      <c r="K513">
        <v>1370691</v>
      </c>
      <c r="L513">
        <v>13.6</v>
      </c>
    </row>
    <row r="514" spans="1:12" x14ac:dyDescent="0.25">
      <c r="A514" t="s">
        <v>203</v>
      </c>
      <c r="B514">
        <v>2021</v>
      </c>
      <c r="C514" t="str">
        <f t="shared" si="7"/>
        <v>Qatar2021</v>
      </c>
      <c r="D514" s="3">
        <v>44561</v>
      </c>
      <c r="E514">
        <v>12</v>
      </c>
      <c r="F514">
        <v>25.354800000000001</v>
      </c>
      <c r="G514">
        <v>51.183900000000001</v>
      </c>
      <c r="H514">
        <v>250528</v>
      </c>
      <c r="I514">
        <v>618</v>
      </c>
      <c r="J514">
        <v>0</v>
      </c>
      <c r="K514">
        <v>249910</v>
      </c>
      <c r="L514">
        <v>2.5</v>
      </c>
    </row>
    <row r="515" spans="1:12" x14ac:dyDescent="0.25">
      <c r="A515" t="s">
        <v>292</v>
      </c>
      <c r="B515">
        <v>2021</v>
      </c>
      <c r="C515" t="str">
        <f t="shared" ref="C515:C578" si="8">A515&amp;B515</f>
        <v>Romania2021</v>
      </c>
      <c r="D515" s="3">
        <v>44561</v>
      </c>
      <c r="E515">
        <v>12</v>
      </c>
      <c r="F515">
        <v>45.943199999999997</v>
      </c>
      <c r="G515">
        <v>24.966799999999999</v>
      </c>
      <c r="H515">
        <v>1808891</v>
      </c>
      <c r="I515">
        <v>58752</v>
      </c>
      <c r="J515">
        <v>0</v>
      </c>
      <c r="K515">
        <v>1750139</v>
      </c>
      <c r="L515">
        <v>32.5</v>
      </c>
    </row>
    <row r="516" spans="1:12" x14ac:dyDescent="0.25">
      <c r="A516" t="s">
        <v>294</v>
      </c>
      <c r="B516">
        <v>2021</v>
      </c>
      <c r="C516" t="str">
        <f t="shared" si="8"/>
        <v>Russian Federation2021</v>
      </c>
      <c r="D516" s="3">
        <v>44561</v>
      </c>
      <c r="E516">
        <v>12</v>
      </c>
      <c r="F516">
        <v>61.524009999999997</v>
      </c>
      <c r="G516">
        <v>105.31875599999999</v>
      </c>
      <c r="H516">
        <v>10320405</v>
      </c>
      <c r="I516">
        <v>302671</v>
      </c>
      <c r="J516">
        <v>0</v>
      </c>
      <c r="K516">
        <v>10017734</v>
      </c>
      <c r="L516">
        <v>29.3</v>
      </c>
    </row>
    <row r="517" spans="1:12" x14ac:dyDescent="0.25">
      <c r="A517" t="s">
        <v>81</v>
      </c>
      <c r="B517">
        <v>2021</v>
      </c>
      <c r="C517" t="str">
        <f t="shared" si="8"/>
        <v>Rwanda2021</v>
      </c>
      <c r="D517" s="3">
        <v>44561</v>
      </c>
      <c r="E517">
        <v>12</v>
      </c>
      <c r="F517">
        <v>-1.9402999999999999</v>
      </c>
      <c r="G517">
        <v>29.873899999999999</v>
      </c>
      <c r="H517">
        <v>111786</v>
      </c>
      <c r="I517">
        <v>1350</v>
      </c>
      <c r="J517">
        <v>0</v>
      </c>
      <c r="K517">
        <v>110436</v>
      </c>
      <c r="L517">
        <v>12.1</v>
      </c>
    </row>
    <row r="518" spans="1:12" x14ac:dyDescent="0.25">
      <c r="A518" t="s">
        <v>160</v>
      </c>
      <c r="B518">
        <v>2021</v>
      </c>
      <c r="C518" t="str">
        <f t="shared" si="8"/>
        <v>Saint Kitts and Nevis2021</v>
      </c>
      <c r="D518" s="3">
        <v>44561</v>
      </c>
      <c r="E518">
        <v>12</v>
      </c>
      <c r="F518">
        <v>17.357821999999999</v>
      </c>
      <c r="G518">
        <v>-62.782997999999999</v>
      </c>
      <c r="H518">
        <v>2999</v>
      </c>
      <c r="I518">
        <v>28</v>
      </c>
      <c r="J518">
        <v>0</v>
      </c>
      <c r="K518">
        <v>2971</v>
      </c>
      <c r="L518">
        <v>9.3000000000000007</v>
      </c>
    </row>
    <row r="519" spans="1:12" x14ac:dyDescent="0.25">
      <c r="A519" t="s">
        <v>162</v>
      </c>
      <c r="B519">
        <v>2021</v>
      </c>
      <c r="C519" t="str">
        <f t="shared" si="8"/>
        <v>Saint Lucia2021</v>
      </c>
      <c r="D519" s="3">
        <v>44561</v>
      </c>
      <c r="E519">
        <v>12</v>
      </c>
      <c r="F519">
        <v>13.9094</v>
      </c>
      <c r="G519">
        <v>-60.978900000000003</v>
      </c>
      <c r="H519">
        <v>13570</v>
      </c>
      <c r="I519">
        <v>295</v>
      </c>
      <c r="J519">
        <v>0</v>
      </c>
      <c r="K519">
        <v>13275</v>
      </c>
      <c r="L519">
        <v>21.7</v>
      </c>
    </row>
    <row r="520" spans="1:12" x14ac:dyDescent="0.25">
      <c r="A520" t="s">
        <v>164</v>
      </c>
      <c r="B520">
        <v>2021</v>
      </c>
      <c r="C520" t="str">
        <f t="shared" si="8"/>
        <v>Saint Vincent and the Grenadines2021</v>
      </c>
      <c r="D520" s="3">
        <v>44561</v>
      </c>
      <c r="E520">
        <v>12</v>
      </c>
      <c r="F520">
        <v>12.984299999999999</v>
      </c>
      <c r="G520">
        <v>-61.287199999999999</v>
      </c>
      <c r="H520">
        <v>5850</v>
      </c>
      <c r="I520">
        <v>81</v>
      </c>
      <c r="J520">
        <v>0</v>
      </c>
      <c r="K520">
        <v>5769</v>
      </c>
      <c r="L520">
        <v>13.8</v>
      </c>
    </row>
    <row r="521" spans="1:12" x14ac:dyDescent="0.25">
      <c r="A521" t="s">
        <v>386</v>
      </c>
      <c r="B521">
        <v>2021</v>
      </c>
      <c r="C521" t="str">
        <f t="shared" si="8"/>
        <v>Samoa2021</v>
      </c>
      <c r="D521" s="3">
        <v>44561</v>
      </c>
      <c r="E521">
        <v>12</v>
      </c>
      <c r="F521">
        <v>-13.759</v>
      </c>
      <c r="G521">
        <v>-172.1046</v>
      </c>
      <c r="H521">
        <v>3</v>
      </c>
      <c r="I521">
        <v>0</v>
      </c>
      <c r="J521">
        <v>0</v>
      </c>
      <c r="K521">
        <v>3</v>
      </c>
      <c r="L521">
        <v>0</v>
      </c>
    </row>
    <row r="522" spans="1:12" x14ac:dyDescent="0.25">
      <c r="A522" t="s">
        <v>296</v>
      </c>
      <c r="B522">
        <v>2021</v>
      </c>
      <c r="C522" t="str">
        <f t="shared" si="8"/>
        <v>San Marino2021</v>
      </c>
      <c r="D522" s="3">
        <v>44561</v>
      </c>
      <c r="E522">
        <v>12</v>
      </c>
      <c r="F522">
        <v>43.942399999999999</v>
      </c>
      <c r="G522">
        <v>12.457800000000001</v>
      </c>
      <c r="H522">
        <v>8202</v>
      </c>
      <c r="I522">
        <v>100</v>
      </c>
      <c r="J522">
        <v>0</v>
      </c>
      <c r="K522">
        <v>8102</v>
      </c>
      <c r="L522">
        <v>12.2</v>
      </c>
    </row>
    <row r="523" spans="1:12" x14ac:dyDescent="0.25">
      <c r="A523" t="s">
        <v>83</v>
      </c>
      <c r="B523">
        <v>2021</v>
      </c>
      <c r="C523" t="str">
        <f t="shared" si="8"/>
        <v>Sao Tome and Principe2021</v>
      </c>
      <c r="D523" s="3">
        <v>44561</v>
      </c>
      <c r="E523">
        <v>12</v>
      </c>
      <c r="F523">
        <v>0.18640000000000001</v>
      </c>
      <c r="G523">
        <v>6.6131000000000002</v>
      </c>
      <c r="H523">
        <v>3897</v>
      </c>
      <c r="I523">
        <v>57</v>
      </c>
      <c r="J523">
        <v>0</v>
      </c>
      <c r="K523">
        <v>3840</v>
      </c>
      <c r="L523">
        <v>14.6</v>
      </c>
    </row>
    <row r="524" spans="1:12" x14ac:dyDescent="0.25">
      <c r="A524" t="s">
        <v>205</v>
      </c>
      <c r="B524">
        <v>2021</v>
      </c>
      <c r="C524" t="str">
        <f t="shared" si="8"/>
        <v>Saudi Arabia2021</v>
      </c>
      <c r="D524" s="3">
        <v>44561</v>
      </c>
      <c r="E524">
        <v>12</v>
      </c>
      <c r="F524">
        <v>23.885942</v>
      </c>
      <c r="G524">
        <v>45.079161999999997</v>
      </c>
      <c r="H524">
        <v>556236</v>
      </c>
      <c r="I524">
        <v>8877</v>
      </c>
      <c r="J524">
        <v>0</v>
      </c>
      <c r="K524">
        <v>547359</v>
      </c>
      <c r="L524">
        <v>16</v>
      </c>
    </row>
    <row r="525" spans="1:12" x14ac:dyDescent="0.25">
      <c r="A525" t="s">
        <v>85</v>
      </c>
      <c r="B525">
        <v>2021</v>
      </c>
      <c r="C525" t="str">
        <f t="shared" si="8"/>
        <v>Senegal2021</v>
      </c>
      <c r="D525" s="3">
        <v>44561</v>
      </c>
      <c r="E525">
        <v>12</v>
      </c>
      <c r="F525">
        <v>14.497400000000001</v>
      </c>
      <c r="G525">
        <v>-14.452400000000001</v>
      </c>
      <c r="H525">
        <v>75055</v>
      </c>
      <c r="I525">
        <v>1890</v>
      </c>
      <c r="J525">
        <v>0</v>
      </c>
      <c r="K525">
        <v>73165</v>
      </c>
      <c r="L525">
        <v>25.2</v>
      </c>
    </row>
    <row r="526" spans="1:12" x14ac:dyDescent="0.25">
      <c r="A526" t="s">
        <v>298</v>
      </c>
      <c r="B526">
        <v>2021</v>
      </c>
      <c r="C526" t="str">
        <f t="shared" si="8"/>
        <v>Serbia2021</v>
      </c>
      <c r="D526" s="3">
        <v>44561</v>
      </c>
      <c r="E526">
        <v>12</v>
      </c>
      <c r="F526">
        <v>44.016500000000001</v>
      </c>
      <c r="G526">
        <v>21.0059</v>
      </c>
      <c r="H526">
        <v>1299339</v>
      </c>
      <c r="I526">
        <v>12714</v>
      </c>
      <c r="J526">
        <v>0</v>
      </c>
      <c r="K526">
        <v>1286625</v>
      </c>
      <c r="L526">
        <v>9.8000000000000007</v>
      </c>
    </row>
    <row r="527" spans="1:12" x14ac:dyDescent="0.25">
      <c r="A527" t="s">
        <v>87</v>
      </c>
      <c r="B527">
        <v>2021</v>
      </c>
      <c r="C527" t="str">
        <f t="shared" si="8"/>
        <v>Seychelles2021</v>
      </c>
      <c r="D527" s="3">
        <v>44561</v>
      </c>
      <c r="E527">
        <v>12</v>
      </c>
      <c r="F527">
        <v>-4.6795999999999998</v>
      </c>
      <c r="G527">
        <v>55.491999999999997</v>
      </c>
      <c r="H527">
        <v>24788</v>
      </c>
      <c r="I527">
        <v>134</v>
      </c>
      <c r="J527">
        <v>0</v>
      </c>
      <c r="K527">
        <v>24654</v>
      </c>
      <c r="L527">
        <v>5.4</v>
      </c>
    </row>
    <row r="528" spans="1:12" x14ac:dyDescent="0.25">
      <c r="A528" t="s">
        <v>89</v>
      </c>
      <c r="B528">
        <v>2021</v>
      </c>
      <c r="C528" t="str">
        <f t="shared" si="8"/>
        <v>Sierra Leone2021</v>
      </c>
      <c r="D528" s="3">
        <v>44561</v>
      </c>
      <c r="E528">
        <v>12</v>
      </c>
      <c r="F528">
        <v>8.4605549999999994</v>
      </c>
      <c r="G528">
        <v>-11.779889000000001</v>
      </c>
      <c r="H528">
        <v>7064</v>
      </c>
      <c r="I528">
        <v>123</v>
      </c>
      <c r="J528">
        <v>0</v>
      </c>
      <c r="K528">
        <v>6941</v>
      </c>
      <c r="L528">
        <v>17.399999999999999</v>
      </c>
    </row>
    <row r="529" spans="1:12" x14ac:dyDescent="0.25">
      <c r="A529" t="s">
        <v>388</v>
      </c>
      <c r="B529">
        <v>2021</v>
      </c>
      <c r="C529" t="str">
        <f t="shared" si="8"/>
        <v>Singapore2021</v>
      </c>
      <c r="D529" s="3">
        <v>44561</v>
      </c>
      <c r="E529">
        <v>12</v>
      </c>
      <c r="F529">
        <v>1.2833000000000001</v>
      </c>
      <c r="G529">
        <v>103.83329999999999</v>
      </c>
      <c r="H529">
        <v>279405</v>
      </c>
      <c r="I529">
        <v>828</v>
      </c>
      <c r="J529">
        <v>0</v>
      </c>
      <c r="K529">
        <v>278577</v>
      </c>
      <c r="L529">
        <v>3</v>
      </c>
    </row>
    <row r="530" spans="1:12" x14ac:dyDescent="0.25">
      <c r="A530" t="s">
        <v>300</v>
      </c>
      <c r="B530">
        <v>2021</v>
      </c>
      <c r="C530" t="str">
        <f t="shared" si="8"/>
        <v>Slovakia2021</v>
      </c>
      <c r="D530" s="3">
        <v>44561</v>
      </c>
      <c r="E530">
        <v>12</v>
      </c>
      <c r="F530">
        <v>48.668999999999997</v>
      </c>
      <c r="G530">
        <v>19.699000000000002</v>
      </c>
      <c r="H530">
        <v>1371082</v>
      </c>
      <c r="I530">
        <v>16635</v>
      </c>
      <c r="J530">
        <v>0</v>
      </c>
      <c r="K530">
        <v>1354447</v>
      </c>
      <c r="L530">
        <v>12.1</v>
      </c>
    </row>
    <row r="531" spans="1:12" x14ac:dyDescent="0.25">
      <c r="A531" t="s">
        <v>302</v>
      </c>
      <c r="B531">
        <v>2021</v>
      </c>
      <c r="C531" t="str">
        <f t="shared" si="8"/>
        <v>Slovenia2021</v>
      </c>
      <c r="D531" s="3">
        <v>44561</v>
      </c>
      <c r="E531">
        <v>12</v>
      </c>
      <c r="F531">
        <v>46.151200000000003</v>
      </c>
      <c r="G531">
        <v>14.9955</v>
      </c>
      <c r="H531">
        <v>464048</v>
      </c>
      <c r="I531">
        <v>5589</v>
      </c>
      <c r="J531">
        <v>0</v>
      </c>
      <c r="K531">
        <v>458459</v>
      </c>
      <c r="L531">
        <v>12</v>
      </c>
    </row>
    <row r="532" spans="1:12" x14ac:dyDescent="0.25">
      <c r="A532" t="s">
        <v>390</v>
      </c>
      <c r="B532">
        <v>2021</v>
      </c>
      <c r="C532" t="str">
        <f t="shared" si="8"/>
        <v>Solomon Islands2021</v>
      </c>
      <c r="D532" s="3">
        <v>44561</v>
      </c>
      <c r="E532">
        <v>12</v>
      </c>
      <c r="F532">
        <v>-9.6456999999999997</v>
      </c>
      <c r="G532">
        <v>160.15620000000001</v>
      </c>
      <c r="H532">
        <v>24</v>
      </c>
      <c r="I532">
        <v>0</v>
      </c>
      <c r="J532">
        <v>0</v>
      </c>
      <c r="K532">
        <v>24</v>
      </c>
      <c r="L532">
        <v>0</v>
      </c>
    </row>
    <row r="533" spans="1:12" x14ac:dyDescent="0.25">
      <c r="A533" t="s">
        <v>436</v>
      </c>
      <c r="B533">
        <v>2021</v>
      </c>
      <c r="C533" t="str">
        <f t="shared" si="8"/>
        <v>Somalia2021</v>
      </c>
      <c r="D533" s="3">
        <v>44561</v>
      </c>
      <c r="E533">
        <v>12</v>
      </c>
      <c r="F533">
        <v>5.1521489999999996</v>
      </c>
      <c r="G533">
        <v>46.199615999999999</v>
      </c>
      <c r="H533">
        <v>23532</v>
      </c>
      <c r="I533">
        <v>1333</v>
      </c>
      <c r="J533">
        <v>0</v>
      </c>
      <c r="K533">
        <v>22199</v>
      </c>
      <c r="L533">
        <v>56.6</v>
      </c>
    </row>
    <row r="534" spans="1:12" x14ac:dyDescent="0.25">
      <c r="A534" t="s">
        <v>91</v>
      </c>
      <c r="B534">
        <v>2021</v>
      </c>
      <c r="C534" t="str">
        <f t="shared" si="8"/>
        <v>South Africa2021</v>
      </c>
      <c r="D534" s="3">
        <v>44561</v>
      </c>
      <c r="E534">
        <v>12</v>
      </c>
      <c r="F534">
        <v>-30.5595</v>
      </c>
      <c r="G534">
        <v>22.9375</v>
      </c>
      <c r="H534">
        <v>3458286</v>
      </c>
      <c r="I534">
        <v>91145</v>
      </c>
      <c r="J534">
        <v>0</v>
      </c>
      <c r="K534">
        <v>3367141</v>
      </c>
      <c r="L534">
        <v>26.4</v>
      </c>
    </row>
    <row r="535" spans="1:12" x14ac:dyDescent="0.25">
      <c r="A535" t="s">
        <v>93</v>
      </c>
      <c r="B535">
        <v>2021</v>
      </c>
      <c r="C535" t="str">
        <f t="shared" si="8"/>
        <v>South Sudan2021</v>
      </c>
      <c r="D535" s="3">
        <v>44561</v>
      </c>
      <c r="E535">
        <v>12</v>
      </c>
      <c r="F535">
        <v>6.8769999999999998</v>
      </c>
      <c r="G535">
        <v>31.306999999999999</v>
      </c>
      <c r="H535">
        <v>15242</v>
      </c>
      <c r="I535">
        <v>135</v>
      </c>
      <c r="J535">
        <v>0</v>
      </c>
      <c r="K535">
        <v>15107</v>
      </c>
      <c r="L535">
        <v>8.9</v>
      </c>
    </row>
    <row r="536" spans="1:12" x14ac:dyDescent="0.25">
      <c r="A536" t="s">
        <v>304</v>
      </c>
      <c r="B536">
        <v>2021</v>
      </c>
      <c r="C536" t="str">
        <f t="shared" si="8"/>
        <v>Spain2021</v>
      </c>
      <c r="D536" s="3">
        <v>44561</v>
      </c>
      <c r="E536">
        <v>12</v>
      </c>
      <c r="F536">
        <v>40.463667000000001</v>
      </c>
      <c r="G536">
        <v>-3.7492200000000002</v>
      </c>
      <c r="H536">
        <v>6294745</v>
      </c>
      <c r="I536">
        <v>89405</v>
      </c>
      <c r="J536">
        <v>0</v>
      </c>
      <c r="K536">
        <v>6205340</v>
      </c>
      <c r="L536">
        <v>14.2</v>
      </c>
    </row>
    <row r="537" spans="1:12" x14ac:dyDescent="0.25">
      <c r="A537" t="s">
        <v>339</v>
      </c>
      <c r="B537">
        <v>2021</v>
      </c>
      <c r="C537" t="str">
        <f t="shared" si="8"/>
        <v>Sri Lanka2021</v>
      </c>
      <c r="D537" s="3">
        <v>44561</v>
      </c>
      <c r="E537">
        <v>12</v>
      </c>
      <c r="F537">
        <v>7.8730539999999998</v>
      </c>
      <c r="G537">
        <v>80.771797000000007</v>
      </c>
      <c r="H537">
        <v>587245</v>
      </c>
      <c r="I537">
        <v>14979</v>
      </c>
      <c r="J537">
        <v>0</v>
      </c>
      <c r="K537">
        <v>572266</v>
      </c>
      <c r="L537">
        <v>25.5</v>
      </c>
    </row>
    <row r="538" spans="1:12" x14ac:dyDescent="0.25">
      <c r="A538" t="s">
        <v>207</v>
      </c>
      <c r="B538">
        <v>2021</v>
      </c>
      <c r="C538" t="str">
        <f t="shared" si="8"/>
        <v>Sudan2021</v>
      </c>
      <c r="D538" s="3">
        <v>44561</v>
      </c>
      <c r="E538">
        <v>12</v>
      </c>
      <c r="F538">
        <v>12.8628</v>
      </c>
      <c r="G538">
        <v>30.217600000000001</v>
      </c>
      <c r="H538">
        <v>46518</v>
      </c>
      <c r="I538">
        <v>3331</v>
      </c>
      <c r="J538">
        <v>0</v>
      </c>
      <c r="K538">
        <v>43187</v>
      </c>
      <c r="L538">
        <v>71.599999999999994</v>
      </c>
    </row>
    <row r="539" spans="1:12" x14ac:dyDescent="0.25">
      <c r="A539" t="s">
        <v>437</v>
      </c>
      <c r="B539">
        <v>2021</v>
      </c>
      <c r="C539" t="str">
        <f t="shared" si="8"/>
        <v>Summer Olympics 20202021</v>
      </c>
      <c r="D539" s="3">
        <v>44561</v>
      </c>
      <c r="E539">
        <v>12</v>
      </c>
      <c r="F539">
        <v>35.649099999999997</v>
      </c>
      <c r="G539">
        <v>139.77369999999999</v>
      </c>
      <c r="H539">
        <v>865</v>
      </c>
      <c r="I539">
        <v>0</v>
      </c>
      <c r="J539">
        <v>0</v>
      </c>
      <c r="K539">
        <v>865</v>
      </c>
      <c r="L539">
        <v>0</v>
      </c>
    </row>
    <row r="540" spans="1:12" x14ac:dyDescent="0.25">
      <c r="A540" t="s">
        <v>166</v>
      </c>
      <c r="B540">
        <v>2021</v>
      </c>
      <c r="C540" t="str">
        <f t="shared" si="8"/>
        <v>Suriname2021</v>
      </c>
      <c r="D540" s="3">
        <v>44561</v>
      </c>
      <c r="E540">
        <v>12</v>
      </c>
      <c r="F540">
        <v>3.9192999999999998</v>
      </c>
      <c r="G540">
        <v>-56.027799999999999</v>
      </c>
      <c r="H540">
        <v>52446</v>
      </c>
      <c r="I540">
        <v>1189</v>
      </c>
      <c r="J540">
        <v>0</v>
      </c>
      <c r="K540">
        <v>51257</v>
      </c>
      <c r="L540">
        <v>22.7</v>
      </c>
    </row>
    <row r="541" spans="1:12" x14ac:dyDescent="0.25">
      <c r="A541" t="s">
        <v>306</v>
      </c>
      <c r="B541">
        <v>2021</v>
      </c>
      <c r="C541" t="str">
        <f t="shared" si="8"/>
        <v>Sweden2021</v>
      </c>
      <c r="D541" s="3">
        <v>44561</v>
      </c>
      <c r="E541">
        <v>12</v>
      </c>
      <c r="F541">
        <v>60.128160999999999</v>
      </c>
      <c r="G541">
        <v>18.643501000000001</v>
      </c>
      <c r="H541">
        <v>1314784</v>
      </c>
      <c r="I541">
        <v>15310</v>
      </c>
      <c r="J541">
        <v>0</v>
      </c>
      <c r="K541">
        <v>1299474</v>
      </c>
      <c r="L541">
        <v>11.6</v>
      </c>
    </row>
    <row r="542" spans="1:12" x14ac:dyDescent="0.25">
      <c r="A542" t="s">
        <v>308</v>
      </c>
      <c r="B542">
        <v>2021</v>
      </c>
      <c r="C542" t="str">
        <f t="shared" si="8"/>
        <v>Switzerland2021</v>
      </c>
      <c r="D542" s="3">
        <v>44561</v>
      </c>
      <c r="E542">
        <v>12</v>
      </c>
      <c r="F542">
        <v>46.818199999999997</v>
      </c>
      <c r="G542">
        <v>8.2274999999999991</v>
      </c>
      <c r="H542">
        <v>1332615</v>
      </c>
      <c r="I542">
        <v>12217</v>
      </c>
      <c r="J542">
        <v>0</v>
      </c>
      <c r="K542">
        <v>1320398</v>
      </c>
      <c r="L542">
        <v>9.1999999999999993</v>
      </c>
    </row>
    <row r="543" spans="1:12" x14ac:dyDescent="0.25">
      <c r="A543" t="s">
        <v>209</v>
      </c>
      <c r="B543">
        <v>2021</v>
      </c>
      <c r="C543" t="str">
        <f t="shared" si="8"/>
        <v>Syria2021</v>
      </c>
      <c r="D543" s="3">
        <v>44561</v>
      </c>
      <c r="E543">
        <v>12</v>
      </c>
      <c r="F543">
        <v>34.802075000000002</v>
      </c>
      <c r="G543">
        <v>38.996814999999998</v>
      </c>
      <c r="H543">
        <v>50278</v>
      </c>
      <c r="I543">
        <v>2897</v>
      </c>
      <c r="J543">
        <v>0</v>
      </c>
      <c r="K543">
        <v>0</v>
      </c>
      <c r="L543">
        <v>57.6</v>
      </c>
    </row>
    <row r="544" spans="1:12" x14ac:dyDescent="0.25">
      <c r="A544" t="s">
        <v>438</v>
      </c>
      <c r="B544">
        <v>2021</v>
      </c>
      <c r="C544" t="str">
        <f t="shared" si="8"/>
        <v>Taiwan*2021</v>
      </c>
      <c r="D544" s="3">
        <v>44561</v>
      </c>
      <c r="E544">
        <v>12</v>
      </c>
      <c r="F544">
        <v>23.7</v>
      </c>
      <c r="G544">
        <v>121</v>
      </c>
      <c r="H544">
        <v>17029</v>
      </c>
      <c r="I544">
        <v>850</v>
      </c>
      <c r="J544">
        <v>0</v>
      </c>
      <c r="K544">
        <v>16179</v>
      </c>
      <c r="L544">
        <v>49.9</v>
      </c>
    </row>
    <row r="545" spans="1:12" x14ac:dyDescent="0.25">
      <c r="A545" t="s">
        <v>310</v>
      </c>
      <c r="B545">
        <v>2021</v>
      </c>
      <c r="C545" t="str">
        <f t="shared" si="8"/>
        <v>Tajikistan2021</v>
      </c>
      <c r="D545" s="3">
        <v>44561</v>
      </c>
      <c r="E545">
        <v>12</v>
      </c>
      <c r="F545">
        <v>38.860999999999997</v>
      </c>
      <c r="G545">
        <v>71.2761</v>
      </c>
      <c r="H545">
        <v>17493</v>
      </c>
      <c r="I545">
        <v>125</v>
      </c>
      <c r="J545">
        <v>0</v>
      </c>
      <c r="K545">
        <v>17368</v>
      </c>
      <c r="L545">
        <v>7.1</v>
      </c>
    </row>
    <row r="546" spans="1:12" x14ac:dyDescent="0.25">
      <c r="A546" t="s">
        <v>99</v>
      </c>
      <c r="B546">
        <v>2021</v>
      </c>
      <c r="C546" t="str">
        <f t="shared" si="8"/>
        <v>United Republic of Tanzania2021</v>
      </c>
      <c r="D546" s="3">
        <v>44561</v>
      </c>
      <c r="E546">
        <v>12</v>
      </c>
      <c r="F546">
        <v>-6.3690280000000001</v>
      </c>
      <c r="G546">
        <v>34.888821999999998</v>
      </c>
      <c r="H546">
        <v>29306</v>
      </c>
      <c r="I546">
        <v>737</v>
      </c>
      <c r="J546">
        <v>0</v>
      </c>
      <c r="K546">
        <v>28569</v>
      </c>
      <c r="L546">
        <v>25.1</v>
      </c>
    </row>
    <row r="547" spans="1:12" x14ac:dyDescent="0.25">
      <c r="A547" t="s">
        <v>341</v>
      </c>
      <c r="B547">
        <v>2021</v>
      </c>
      <c r="C547" t="str">
        <f t="shared" si="8"/>
        <v>Thailand2021</v>
      </c>
      <c r="D547" s="3">
        <v>44561</v>
      </c>
      <c r="E547">
        <v>12</v>
      </c>
      <c r="F547">
        <v>15.870032</v>
      </c>
      <c r="G547">
        <v>100.992541</v>
      </c>
      <c r="H547">
        <v>2223435</v>
      </c>
      <c r="I547">
        <v>21698</v>
      </c>
      <c r="J547">
        <v>0</v>
      </c>
      <c r="K547">
        <v>2201737</v>
      </c>
      <c r="L547">
        <v>9.8000000000000007</v>
      </c>
    </row>
    <row r="548" spans="1:12" x14ac:dyDescent="0.25">
      <c r="A548" t="s">
        <v>343</v>
      </c>
      <c r="B548">
        <v>2021</v>
      </c>
      <c r="C548" t="str">
        <f t="shared" si="8"/>
        <v>Timor-Leste2021</v>
      </c>
      <c r="D548" s="3">
        <v>44561</v>
      </c>
      <c r="E548">
        <v>12</v>
      </c>
      <c r="F548">
        <v>-8.8742169999999998</v>
      </c>
      <c r="G548">
        <v>125.72753899999999</v>
      </c>
      <c r="H548">
        <v>19837</v>
      </c>
      <c r="I548">
        <v>122</v>
      </c>
      <c r="J548">
        <v>0</v>
      </c>
      <c r="K548">
        <v>0</v>
      </c>
      <c r="L548">
        <v>6.2</v>
      </c>
    </row>
    <row r="549" spans="1:12" x14ac:dyDescent="0.25">
      <c r="A549" t="s">
        <v>95</v>
      </c>
      <c r="B549">
        <v>2021</v>
      </c>
      <c r="C549" t="str">
        <f t="shared" si="8"/>
        <v>Togo2021</v>
      </c>
      <c r="D549" s="3">
        <v>44561</v>
      </c>
      <c r="E549">
        <v>12</v>
      </c>
      <c r="F549">
        <v>8.6195000000000004</v>
      </c>
      <c r="G549">
        <v>0.82479999999999998</v>
      </c>
      <c r="H549">
        <v>30163</v>
      </c>
      <c r="I549">
        <v>248</v>
      </c>
      <c r="J549">
        <v>0</v>
      </c>
      <c r="K549">
        <v>29915</v>
      </c>
      <c r="L549">
        <v>8.1999999999999993</v>
      </c>
    </row>
    <row r="550" spans="1:12" x14ac:dyDescent="0.25">
      <c r="A550" t="s">
        <v>392</v>
      </c>
      <c r="B550">
        <v>2021</v>
      </c>
      <c r="C550" t="str">
        <f t="shared" si="8"/>
        <v>Tonga2021</v>
      </c>
      <c r="D550" s="3">
        <v>44561</v>
      </c>
      <c r="E550">
        <v>12</v>
      </c>
      <c r="F550">
        <v>-21.178999999999998</v>
      </c>
      <c r="G550">
        <v>-175.19820000000001</v>
      </c>
      <c r="H550">
        <v>1</v>
      </c>
      <c r="I550">
        <v>0</v>
      </c>
      <c r="J550">
        <v>0</v>
      </c>
      <c r="K550">
        <v>1</v>
      </c>
      <c r="L550">
        <v>0</v>
      </c>
    </row>
    <row r="551" spans="1:12" x14ac:dyDescent="0.25">
      <c r="A551" t="s">
        <v>168</v>
      </c>
      <c r="B551">
        <v>2021</v>
      </c>
      <c r="C551" t="str">
        <f t="shared" si="8"/>
        <v>Trinidad and Tobago2021</v>
      </c>
      <c r="D551" s="3">
        <v>44561</v>
      </c>
      <c r="E551">
        <v>12</v>
      </c>
      <c r="F551">
        <v>10.691800000000001</v>
      </c>
      <c r="G551">
        <v>-61.222499999999997</v>
      </c>
      <c r="H551">
        <v>91899</v>
      </c>
      <c r="I551">
        <v>2869</v>
      </c>
      <c r="J551">
        <v>0</v>
      </c>
      <c r="K551">
        <v>89030</v>
      </c>
      <c r="L551">
        <v>31.2</v>
      </c>
    </row>
    <row r="552" spans="1:12" x14ac:dyDescent="0.25">
      <c r="A552" t="s">
        <v>211</v>
      </c>
      <c r="B552">
        <v>2021</v>
      </c>
      <c r="C552" t="str">
        <f t="shared" si="8"/>
        <v>Tunisia2021</v>
      </c>
      <c r="D552" s="3">
        <v>44561</v>
      </c>
      <c r="E552">
        <v>12</v>
      </c>
      <c r="F552">
        <v>33.886916999999997</v>
      </c>
      <c r="G552">
        <v>9.5374990000000004</v>
      </c>
      <c r="H552">
        <v>726706</v>
      </c>
      <c r="I552">
        <v>25569</v>
      </c>
      <c r="J552">
        <v>0</v>
      </c>
      <c r="K552">
        <v>701137</v>
      </c>
      <c r="L552">
        <v>35.200000000000003</v>
      </c>
    </row>
    <row r="553" spans="1:12" x14ac:dyDescent="0.25">
      <c r="A553" t="s">
        <v>406</v>
      </c>
      <c r="B553">
        <v>2021</v>
      </c>
      <c r="C553" t="str">
        <f t="shared" si="8"/>
        <v>Türkiye2021</v>
      </c>
      <c r="D553" s="3">
        <v>44561</v>
      </c>
      <c r="E553">
        <v>12</v>
      </c>
      <c r="F553">
        <v>38.963700000000003</v>
      </c>
      <c r="G553">
        <v>35.243299999999998</v>
      </c>
      <c r="H553">
        <v>9482550</v>
      </c>
      <c r="I553">
        <v>82361</v>
      </c>
      <c r="J553">
        <v>0</v>
      </c>
      <c r="K553">
        <v>9400189</v>
      </c>
      <c r="L553">
        <v>8.6999999999999993</v>
      </c>
    </row>
    <row r="554" spans="1:12" x14ac:dyDescent="0.25">
      <c r="A554" t="s">
        <v>394</v>
      </c>
      <c r="B554">
        <v>2021</v>
      </c>
      <c r="C554" t="str">
        <f t="shared" si="8"/>
        <v>Tuvalu2021</v>
      </c>
      <c r="D554" s="3">
        <v>44561</v>
      </c>
      <c r="E554">
        <v>12</v>
      </c>
      <c r="F554">
        <v>-7.1094999999999997</v>
      </c>
      <c r="G554">
        <v>177.64930000000001</v>
      </c>
      <c r="H554">
        <v>0</v>
      </c>
      <c r="I554">
        <v>0</v>
      </c>
      <c r="J554">
        <v>0</v>
      </c>
      <c r="K554">
        <v>0</v>
      </c>
      <c r="L554">
        <v>0</v>
      </c>
    </row>
    <row r="555" spans="1:12" x14ac:dyDescent="0.25">
      <c r="A555" t="s">
        <v>97</v>
      </c>
      <c r="B555">
        <v>2021</v>
      </c>
      <c r="C555" t="str">
        <f t="shared" si="8"/>
        <v>Uganda2021</v>
      </c>
      <c r="D555" s="3">
        <v>44561</v>
      </c>
      <c r="E555">
        <v>12</v>
      </c>
      <c r="F555">
        <v>1.3733329999999999</v>
      </c>
      <c r="G555">
        <v>32.290275000000001</v>
      </c>
      <c r="H555">
        <v>140737</v>
      </c>
      <c r="I555">
        <v>3294</v>
      </c>
      <c r="J555">
        <v>0</v>
      </c>
      <c r="K555">
        <v>137443</v>
      </c>
      <c r="L555">
        <v>23.4</v>
      </c>
    </row>
    <row r="556" spans="1:12" x14ac:dyDescent="0.25">
      <c r="A556" t="s">
        <v>318</v>
      </c>
      <c r="B556">
        <v>2021</v>
      </c>
      <c r="C556" t="str">
        <f t="shared" si="8"/>
        <v>Ukraine2021</v>
      </c>
      <c r="D556" s="3">
        <v>44561</v>
      </c>
      <c r="E556">
        <v>12</v>
      </c>
      <c r="F556">
        <v>48.379399999999997</v>
      </c>
      <c r="G556">
        <v>31.165600000000001</v>
      </c>
      <c r="H556">
        <v>3847226</v>
      </c>
      <c r="I556">
        <v>102088</v>
      </c>
      <c r="J556">
        <v>0</v>
      </c>
      <c r="K556">
        <v>3745138</v>
      </c>
      <c r="L556">
        <v>26.5</v>
      </c>
    </row>
    <row r="557" spans="1:12" x14ac:dyDescent="0.25">
      <c r="A557" t="s">
        <v>213</v>
      </c>
      <c r="B557">
        <v>2021</v>
      </c>
      <c r="C557" t="str">
        <f t="shared" si="8"/>
        <v>United Arab Emirates2021</v>
      </c>
      <c r="D557" s="3">
        <v>44561</v>
      </c>
      <c r="E557">
        <v>12</v>
      </c>
      <c r="F557">
        <v>23.424075999999999</v>
      </c>
      <c r="G557">
        <v>53.847817999999997</v>
      </c>
      <c r="H557">
        <v>761937</v>
      </c>
      <c r="I557">
        <v>2164</v>
      </c>
      <c r="J557">
        <v>0</v>
      </c>
      <c r="K557">
        <v>759773</v>
      </c>
      <c r="L557">
        <v>2.8</v>
      </c>
    </row>
    <row r="558" spans="1:12" x14ac:dyDescent="0.25">
      <c r="A558" t="s">
        <v>320</v>
      </c>
      <c r="B558">
        <v>2021</v>
      </c>
      <c r="C558" t="str">
        <f t="shared" si="8"/>
        <v>United Kingdom2021</v>
      </c>
      <c r="D558" s="3">
        <v>44561</v>
      </c>
      <c r="E558">
        <v>12</v>
      </c>
      <c r="F558">
        <v>55.378100000000003</v>
      </c>
      <c r="G558">
        <v>-3.4359999999999999</v>
      </c>
      <c r="H558">
        <v>12937886</v>
      </c>
      <c r="I558">
        <v>177342</v>
      </c>
      <c r="J558">
        <v>0</v>
      </c>
      <c r="K558">
        <v>12760544</v>
      </c>
      <c r="L558">
        <v>13.7</v>
      </c>
    </row>
    <row r="559" spans="1:12" x14ac:dyDescent="0.25">
      <c r="A559" t="s">
        <v>320</v>
      </c>
      <c r="B559">
        <v>2021</v>
      </c>
      <c r="C559" t="str">
        <f t="shared" si="8"/>
        <v>United Kingdom2021</v>
      </c>
      <c r="D559" s="3">
        <v>44561</v>
      </c>
      <c r="E559">
        <v>12</v>
      </c>
      <c r="F559">
        <v>18.220600000000001</v>
      </c>
      <c r="G559">
        <v>-63.068600000000004</v>
      </c>
      <c r="H559">
        <v>1674</v>
      </c>
      <c r="I559">
        <v>5</v>
      </c>
      <c r="J559">
        <v>0</v>
      </c>
      <c r="K559">
        <v>1669</v>
      </c>
      <c r="L559">
        <v>3</v>
      </c>
    </row>
    <row r="560" spans="1:12" x14ac:dyDescent="0.25">
      <c r="A560" t="s">
        <v>320</v>
      </c>
      <c r="B560">
        <v>2021</v>
      </c>
      <c r="C560" t="str">
        <f t="shared" si="8"/>
        <v>United Kingdom2021</v>
      </c>
      <c r="D560" s="3">
        <v>44561</v>
      </c>
      <c r="E560">
        <v>12</v>
      </c>
      <c r="F560">
        <v>32.3078</v>
      </c>
      <c r="G560">
        <v>-64.750500000000002</v>
      </c>
      <c r="H560">
        <v>6420</v>
      </c>
      <c r="I560">
        <v>110</v>
      </c>
      <c r="J560">
        <v>0</v>
      </c>
      <c r="K560">
        <v>6310</v>
      </c>
      <c r="L560">
        <v>17.100000000000001</v>
      </c>
    </row>
    <row r="561" spans="1:12" x14ac:dyDescent="0.25">
      <c r="A561" t="s">
        <v>320</v>
      </c>
      <c r="B561">
        <v>2021</v>
      </c>
      <c r="C561" t="str">
        <f t="shared" si="8"/>
        <v>United Kingdom2021</v>
      </c>
      <c r="D561" s="3">
        <v>44561</v>
      </c>
      <c r="E561">
        <v>12</v>
      </c>
      <c r="F561">
        <v>18.4207</v>
      </c>
      <c r="G561">
        <v>-64.64</v>
      </c>
      <c r="H561">
        <v>3492</v>
      </c>
      <c r="I561">
        <v>39</v>
      </c>
      <c r="J561">
        <v>0</v>
      </c>
      <c r="K561">
        <v>3453</v>
      </c>
      <c r="L561">
        <v>11.2</v>
      </c>
    </row>
    <row r="562" spans="1:12" x14ac:dyDescent="0.25">
      <c r="A562" t="s">
        <v>320</v>
      </c>
      <c r="B562">
        <v>2021</v>
      </c>
      <c r="C562" t="str">
        <f t="shared" si="8"/>
        <v>United Kingdom2021</v>
      </c>
      <c r="D562" s="3">
        <v>44561</v>
      </c>
      <c r="E562">
        <v>12</v>
      </c>
      <c r="F562">
        <v>19.313300000000002</v>
      </c>
      <c r="G562">
        <v>-81.254599999999996</v>
      </c>
      <c r="H562">
        <v>8818</v>
      </c>
      <c r="I562">
        <v>11</v>
      </c>
      <c r="J562">
        <v>0</v>
      </c>
      <c r="K562">
        <v>8807</v>
      </c>
      <c r="L562">
        <v>1.2</v>
      </c>
    </row>
    <row r="563" spans="1:12" x14ac:dyDescent="0.25">
      <c r="A563" t="s">
        <v>320</v>
      </c>
      <c r="B563">
        <v>2021</v>
      </c>
      <c r="C563" t="str">
        <f t="shared" si="8"/>
        <v>United Kingdom2021</v>
      </c>
      <c r="D563" s="3">
        <v>44561</v>
      </c>
      <c r="E563">
        <v>12</v>
      </c>
      <c r="F563">
        <v>49.372300000000003</v>
      </c>
      <c r="G563">
        <v>-2.3643999999999998</v>
      </c>
      <c r="H563">
        <v>0</v>
      </c>
      <c r="I563">
        <v>0</v>
      </c>
      <c r="J563">
        <v>0</v>
      </c>
      <c r="K563">
        <v>0</v>
      </c>
      <c r="L563">
        <v>0</v>
      </c>
    </row>
    <row r="564" spans="1:12" x14ac:dyDescent="0.25">
      <c r="A564" t="s">
        <v>320</v>
      </c>
      <c r="B564">
        <v>2021</v>
      </c>
      <c r="C564" t="str">
        <f t="shared" si="8"/>
        <v>United Kingdom2021</v>
      </c>
      <c r="D564" s="3">
        <v>44561</v>
      </c>
      <c r="E564">
        <v>12</v>
      </c>
      <c r="F564">
        <v>-51.796300000000002</v>
      </c>
      <c r="G564">
        <v>-59.523600000000002</v>
      </c>
      <c r="H564">
        <v>83</v>
      </c>
      <c r="I564">
        <v>0</v>
      </c>
      <c r="J564">
        <v>0</v>
      </c>
      <c r="K564">
        <v>83</v>
      </c>
      <c r="L564">
        <v>0</v>
      </c>
    </row>
    <row r="565" spans="1:12" x14ac:dyDescent="0.25">
      <c r="A565" t="s">
        <v>320</v>
      </c>
      <c r="B565">
        <v>2021</v>
      </c>
      <c r="C565" t="str">
        <f t="shared" si="8"/>
        <v>United Kingdom2021</v>
      </c>
      <c r="D565" s="3">
        <v>44561</v>
      </c>
      <c r="E565">
        <v>12</v>
      </c>
      <c r="F565">
        <v>36.140799999999999</v>
      </c>
      <c r="G565">
        <v>-5.3536000000000001</v>
      </c>
      <c r="H565">
        <v>8701</v>
      </c>
      <c r="I565">
        <v>100</v>
      </c>
      <c r="J565">
        <v>0</v>
      </c>
      <c r="K565">
        <v>8601</v>
      </c>
      <c r="L565">
        <v>11.5</v>
      </c>
    </row>
    <row r="566" spans="1:12" x14ac:dyDescent="0.25">
      <c r="A566" t="s">
        <v>320</v>
      </c>
      <c r="B566">
        <v>2021</v>
      </c>
      <c r="C566" t="str">
        <f t="shared" si="8"/>
        <v>United Kingdom2021</v>
      </c>
      <c r="D566" s="3">
        <v>44561</v>
      </c>
      <c r="E566">
        <v>12</v>
      </c>
      <c r="F566">
        <v>49.448196000000003</v>
      </c>
      <c r="G566">
        <v>-2.5894900000000001</v>
      </c>
      <c r="H566">
        <v>7802</v>
      </c>
      <c r="I566">
        <v>24</v>
      </c>
      <c r="J566">
        <v>0</v>
      </c>
      <c r="K566">
        <v>7778</v>
      </c>
      <c r="L566">
        <v>3.1</v>
      </c>
    </row>
    <row r="567" spans="1:12" x14ac:dyDescent="0.25">
      <c r="A567" t="s">
        <v>320</v>
      </c>
      <c r="B567">
        <v>2021</v>
      </c>
      <c r="C567" t="str">
        <f t="shared" si="8"/>
        <v>United Kingdom2021</v>
      </c>
      <c r="D567" s="3">
        <v>44561</v>
      </c>
      <c r="E567">
        <v>12</v>
      </c>
      <c r="F567">
        <v>54.2361</v>
      </c>
      <c r="G567">
        <v>-4.5480999999999998</v>
      </c>
      <c r="H567">
        <v>13641</v>
      </c>
      <c r="I567">
        <v>67</v>
      </c>
      <c r="J567">
        <v>0</v>
      </c>
      <c r="K567">
        <v>13574</v>
      </c>
      <c r="L567">
        <v>4.9000000000000004</v>
      </c>
    </row>
    <row r="568" spans="1:12" x14ac:dyDescent="0.25">
      <c r="A568" t="s">
        <v>320</v>
      </c>
      <c r="B568">
        <v>2021</v>
      </c>
      <c r="C568" t="str">
        <f t="shared" si="8"/>
        <v>United Kingdom2021</v>
      </c>
      <c r="D568" s="3">
        <v>44561</v>
      </c>
      <c r="E568">
        <v>12</v>
      </c>
      <c r="F568">
        <v>49.213799999999999</v>
      </c>
      <c r="G568">
        <v>-2.1358000000000001</v>
      </c>
      <c r="H568">
        <v>19002</v>
      </c>
      <c r="I568">
        <v>89</v>
      </c>
      <c r="J568">
        <v>0</v>
      </c>
      <c r="K568">
        <v>18913</v>
      </c>
      <c r="L568">
        <v>4.7</v>
      </c>
    </row>
    <row r="569" spans="1:12" x14ac:dyDescent="0.25">
      <c r="A569" t="s">
        <v>320</v>
      </c>
      <c r="B569">
        <v>2021</v>
      </c>
      <c r="C569" t="str">
        <f t="shared" si="8"/>
        <v>United Kingdom2021</v>
      </c>
      <c r="D569" s="3">
        <v>44561</v>
      </c>
      <c r="E569">
        <v>12</v>
      </c>
      <c r="F569">
        <v>16.742498000000001</v>
      </c>
      <c r="G569">
        <v>-62.187365999999997</v>
      </c>
      <c r="H569">
        <v>46</v>
      </c>
      <c r="I569">
        <v>1</v>
      </c>
      <c r="J569">
        <v>0</v>
      </c>
      <c r="K569">
        <v>45</v>
      </c>
      <c r="L569">
        <v>21.7</v>
      </c>
    </row>
    <row r="570" spans="1:12" x14ac:dyDescent="0.25">
      <c r="A570" t="s">
        <v>320</v>
      </c>
      <c r="B570">
        <v>2021</v>
      </c>
      <c r="C570" t="str">
        <f t="shared" si="8"/>
        <v>United Kingdom2021</v>
      </c>
      <c r="D570" s="3">
        <v>44561</v>
      </c>
      <c r="E570">
        <v>12</v>
      </c>
      <c r="F570">
        <v>-24.376799999999999</v>
      </c>
      <c r="G570">
        <v>-128.32419999999999</v>
      </c>
      <c r="H570">
        <v>0</v>
      </c>
      <c r="I570">
        <v>0</v>
      </c>
      <c r="J570">
        <v>0</v>
      </c>
      <c r="K570">
        <v>0</v>
      </c>
      <c r="L570">
        <v>0</v>
      </c>
    </row>
    <row r="571" spans="1:12" x14ac:dyDescent="0.25">
      <c r="A571" t="s">
        <v>320</v>
      </c>
      <c r="B571">
        <v>2021</v>
      </c>
      <c r="C571" t="str">
        <f t="shared" si="8"/>
        <v>United Kingdom2021</v>
      </c>
      <c r="D571" s="3">
        <v>44561</v>
      </c>
      <c r="E571">
        <v>12</v>
      </c>
      <c r="F571">
        <v>-7.9466999999999999</v>
      </c>
      <c r="G571">
        <v>-14.3559</v>
      </c>
      <c r="H571">
        <v>4</v>
      </c>
      <c r="I571">
        <v>0</v>
      </c>
      <c r="J571">
        <v>0</v>
      </c>
      <c r="K571">
        <v>4</v>
      </c>
      <c r="L571">
        <v>0</v>
      </c>
    </row>
    <row r="572" spans="1:12" x14ac:dyDescent="0.25">
      <c r="A572" t="s">
        <v>320</v>
      </c>
      <c r="B572">
        <v>2021</v>
      </c>
      <c r="C572" t="str">
        <f t="shared" si="8"/>
        <v>United Kingdom2021</v>
      </c>
      <c r="D572" s="3">
        <v>44561</v>
      </c>
      <c r="E572">
        <v>12</v>
      </c>
      <c r="F572">
        <v>21.693999999999999</v>
      </c>
      <c r="G572">
        <v>-71.797899999999998</v>
      </c>
      <c r="H572">
        <v>3284</v>
      </c>
      <c r="I572">
        <v>26</v>
      </c>
      <c r="J572">
        <v>0</v>
      </c>
      <c r="K572">
        <v>3258</v>
      </c>
      <c r="L572">
        <v>7.9</v>
      </c>
    </row>
    <row r="573" spans="1:12" x14ac:dyDescent="0.25">
      <c r="A573" t="s">
        <v>172</v>
      </c>
      <c r="B573">
        <v>2021</v>
      </c>
      <c r="C573" t="str">
        <f t="shared" si="8"/>
        <v>Uruguay2021</v>
      </c>
      <c r="D573" s="3">
        <v>44561</v>
      </c>
      <c r="E573">
        <v>12</v>
      </c>
      <c r="F573">
        <v>-32.522799999999997</v>
      </c>
      <c r="G573">
        <v>-55.765799999999999</v>
      </c>
      <c r="H573">
        <v>413383</v>
      </c>
      <c r="I573">
        <v>6170</v>
      </c>
      <c r="J573">
        <v>0</v>
      </c>
      <c r="K573">
        <v>407213</v>
      </c>
      <c r="L573">
        <v>14.9</v>
      </c>
    </row>
    <row r="574" spans="1:12" x14ac:dyDescent="0.25">
      <c r="A574" t="s">
        <v>170</v>
      </c>
      <c r="B574">
        <v>2021</v>
      </c>
      <c r="C574" t="str">
        <f t="shared" si="8"/>
        <v>United States of America2021</v>
      </c>
      <c r="D574" s="3">
        <v>44561</v>
      </c>
      <c r="E574">
        <v>12</v>
      </c>
      <c r="F574">
        <v>40</v>
      </c>
      <c r="G574">
        <v>-100</v>
      </c>
      <c r="H574">
        <v>54904603</v>
      </c>
      <c r="I574">
        <v>825614</v>
      </c>
      <c r="J574">
        <v>0</v>
      </c>
      <c r="K574">
        <v>54078989</v>
      </c>
      <c r="L574">
        <v>15</v>
      </c>
    </row>
    <row r="575" spans="1:12" x14ac:dyDescent="0.25">
      <c r="A575" t="s">
        <v>322</v>
      </c>
      <c r="B575">
        <v>2021</v>
      </c>
      <c r="C575" t="str">
        <f t="shared" si="8"/>
        <v>Uzbekistan2021</v>
      </c>
      <c r="D575" s="3">
        <v>44561</v>
      </c>
      <c r="E575">
        <v>12</v>
      </c>
      <c r="F575">
        <v>41.377490999999999</v>
      </c>
      <c r="G575">
        <v>64.585262</v>
      </c>
      <c r="H575">
        <v>198903</v>
      </c>
      <c r="I575">
        <v>1485</v>
      </c>
      <c r="J575">
        <v>0</v>
      </c>
      <c r="K575">
        <v>197418</v>
      </c>
      <c r="L575">
        <v>7.5</v>
      </c>
    </row>
    <row r="576" spans="1:12" x14ac:dyDescent="0.25">
      <c r="A576" t="s">
        <v>396</v>
      </c>
      <c r="B576">
        <v>2021</v>
      </c>
      <c r="C576" t="str">
        <f t="shared" si="8"/>
        <v>Vanuatu2021</v>
      </c>
      <c r="D576" s="3">
        <v>44561</v>
      </c>
      <c r="E576">
        <v>12</v>
      </c>
      <c r="F576">
        <v>-15.3767</v>
      </c>
      <c r="G576">
        <v>166.95920000000001</v>
      </c>
      <c r="H576">
        <v>7</v>
      </c>
      <c r="I576">
        <v>1</v>
      </c>
      <c r="J576">
        <v>0</v>
      </c>
      <c r="K576">
        <v>6</v>
      </c>
      <c r="L576">
        <v>142.9</v>
      </c>
    </row>
    <row r="577" spans="1:12" x14ac:dyDescent="0.25">
      <c r="A577" t="s">
        <v>174</v>
      </c>
      <c r="B577">
        <v>2021</v>
      </c>
      <c r="C577" t="str">
        <f t="shared" si="8"/>
        <v>Venezuela (Bolivarian Republic of)2021</v>
      </c>
      <c r="D577" s="3">
        <v>44561</v>
      </c>
      <c r="E577">
        <v>12</v>
      </c>
      <c r="F577">
        <v>6.4238</v>
      </c>
      <c r="G577">
        <v>-66.589699999999993</v>
      </c>
      <c r="H577">
        <v>444635</v>
      </c>
      <c r="I577">
        <v>5328</v>
      </c>
      <c r="J577">
        <v>0</v>
      </c>
      <c r="K577">
        <v>439307</v>
      </c>
      <c r="L577">
        <v>12</v>
      </c>
    </row>
    <row r="578" spans="1:12" x14ac:dyDescent="0.25">
      <c r="A578" t="s">
        <v>398</v>
      </c>
      <c r="B578">
        <v>2021</v>
      </c>
      <c r="C578" t="str">
        <f t="shared" si="8"/>
        <v>Viet Nam2021</v>
      </c>
      <c r="D578" s="3">
        <v>44561</v>
      </c>
      <c r="E578">
        <v>12</v>
      </c>
      <c r="F578">
        <v>14.058324000000001</v>
      </c>
      <c r="G578">
        <v>108.277199</v>
      </c>
      <c r="H578">
        <v>1731257</v>
      </c>
      <c r="I578">
        <v>32394</v>
      </c>
      <c r="J578">
        <v>0</v>
      </c>
      <c r="K578">
        <v>1698863</v>
      </c>
      <c r="L578">
        <v>18.7</v>
      </c>
    </row>
    <row r="579" spans="1:12" x14ac:dyDescent="0.25">
      <c r="A579" t="s">
        <v>439</v>
      </c>
      <c r="B579">
        <v>2021</v>
      </c>
      <c r="C579" t="str">
        <f t="shared" ref="C579:C642" si="9">A579&amp;B579</f>
        <v>West Bank and Gaza2021</v>
      </c>
      <c r="D579" s="3">
        <v>44561</v>
      </c>
      <c r="E579">
        <v>12</v>
      </c>
      <c r="F579">
        <v>31.952200000000001</v>
      </c>
      <c r="G579">
        <v>35.233199999999997</v>
      </c>
      <c r="H579">
        <v>469748</v>
      </c>
      <c r="I579">
        <v>4919</v>
      </c>
      <c r="J579">
        <v>0</v>
      </c>
      <c r="K579">
        <v>464829</v>
      </c>
      <c r="L579">
        <v>10.5</v>
      </c>
    </row>
    <row r="580" spans="1:12" x14ac:dyDescent="0.25">
      <c r="A580" t="s">
        <v>440</v>
      </c>
      <c r="B580">
        <v>2021</v>
      </c>
      <c r="C580" t="str">
        <f t="shared" si="9"/>
        <v>Winter Olympics 20222021</v>
      </c>
      <c r="D580" s="3">
        <v>44561</v>
      </c>
      <c r="E580">
        <v>12</v>
      </c>
      <c r="F580">
        <v>39.904200000000003</v>
      </c>
      <c r="G580">
        <v>116.4074</v>
      </c>
      <c r="H580">
        <v>0</v>
      </c>
      <c r="I580">
        <v>0</v>
      </c>
      <c r="J580">
        <v>0</v>
      </c>
      <c r="K580">
        <v>0</v>
      </c>
      <c r="L580">
        <v>0</v>
      </c>
    </row>
    <row r="581" spans="1:12" x14ac:dyDescent="0.25">
      <c r="A581" t="s">
        <v>215</v>
      </c>
      <c r="B581">
        <v>2021</v>
      </c>
      <c r="C581" t="str">
        <f t="shared" si="9"/>
        <v>Yemen2021</v>
      </c>
      <c r="D581" s="3">
        <v>44561</v>
      </c>
      <c r="E581">
        <v>12</v>
      </c>
      <c r="F581">
        <v>15.552727000000001</v>
      </c>
      <c r="G581">
        <v>48.516387999999999</v>
      </c>
      <c r="H581">
        <v>10126</v>
      </c>
      <c r="I581">
        <v>1984</v>
      </c>
      <c r="J581">
        <v>0</v>
      </c>
      <c r="K581">
        <v>8142</v>
      </c>
      <c r="L581">
        <v>195.9</v>
      </c>
    </row>
    <row r="582" spans="1:12" x14ac:dyDescent="0.25">
      <c r="A582" t="s">
        <v>101</v>
      </c>
      <c r="B582">
        <v>2021</v>
      </c>
      <c r="C582" t="str">
        <f t="shared" si="9"/>
        <v>Zambia2021</v>
      </c>
      <c r="D582" s="3">
        <v>44561</v>
      </c>
      <c r="E582">
        <v>12</v>
      </c>
      <c r="F582">
        <v>-13.133896999999999</v>
      </c>
      <c r="G582">
        <v>27.849332</v>
      </c>
      <c r="H582">
        <v>254274</v>
      </c>
      <c r="I582">
        <v>3734</v>
      </c>
      <c r="J582">
        <v>0</v>
      </c>
      <c r="K582">
        <v>250540</v>
      </c>
      <c r="L582">
        <v>14.7</v>
      </c>
    </row>
    <row r="583" spans="1:12" x14ac:dyDescent="0.25">
      <c r="A583" t="s">
        <v>103</v>
      </c>
      <c r="B583">
        <v>2021</v>
      </c>
      <c r="C583" t="str">
        <f t="shared" si="9"/>
        <v>Zimbabwe2021</v>
      </c>
      <c r="D583" s="3">
        <v>44561</v>
      </c>
      <c r="E583">
        <v>12</v>
      </c>
      <c r="F583">
        <v>-19.015438</v>
      </c>
      <c r="G583">
        <v>29.154857</v>
      </c>
      <c r="H583">
        <v>213258</v>
      </c>
      <c r="I583">
        <v>5004</v>
      </c>
      <c r="J583">
        <v>0</v>
      </c>
      <c r="K583">
        <v>208254</v>
      </c>
      <c r="L583">
        <v>23.5</v>
      </c>
    </row>
    <row r="584" spans="1:12" x14ac:dyDescent="0.25">
      <c r="A584" t="s">
        <v>176</v>
      </c>
      <c r="B584">
        <v>2020</v>
      </c>
      <c r="C584" t="str">
        <f t="shared" si="9"/>
        <v>Afghanistan2020</v>
      </c>
      <c r="D584" s="3">
        <v>44196</v>
      </c>
      <c r="E584">
        <v>12</v>
      </c>
      <c r="F584">
        <v>33.939109999999999</v>
      </c>
      <c r="G584">
        <v>67.709952999999999</v>
      </c>
      <c r="H584">
        <v>52330</v>
      </c>
      <c r="I584">
        <v>2189</v>
      </c>
      <c r="J584">
        <v>41727</v>
      </c>
      <c r="K584">
        <v>8414</v>
      </c>
      <c r="L584">
        <v>41.8</v>
      </c>
    </row>
    <row r="585" spans="1:12" x14ac:dyDescent="0.25">
      <c r="A585" t="s">
        <v>217</v>
      </c>
      <c r="B585">
        <v>2020</v>
      </c>
      <c r="C585" t="str">
        <f t="shared" si="9"/>
        <v>Albania2020</v>
      </c>
      <c r="D585" s="3">
        <v>44196</v>
      </c>
      <c r="E585">
        <v>12</v>
      </c>
      <c r="F585">
        <v>41.153300000000002</v>
      </c>
      <c r="G585">
        <v>20.168299999999999</v>
      </c>
      <c r="H585">
        <v>58316</v>
      </c>
      <c r="I585">
        <v>1181</v>
      </c>
      <c r="J585">
        <v>33634</v>
      </c>
      <c r="K585">
        <v>23501</v>
      </c>
      <c r="L585">
        <v>20.3</v>
      </c>
    </row>
    <row r="586" spans="1:12" x14ac:dyDescent="0.25">
      <c r="A586" t="s">
        <v>5</v>
      </c>
      <c r="B586">
        <v>2020</v>
      </c>
      <c r="C586" t="str">
        <f t="shared" si="9"/>
        <v>Algeria2020</v>
      </c>
      <c r="D586" s="3">
        <v>44196</v>
      </c>
      <c r="E586">
        <v>12</v>
      </c>
      <c r="F586">
        <v>28.033899999999999</v>
      </c>
      <c r="G586">
        <v>1.6596</v>
      </c>
      <c r="H586">
        <v>99610</v>
      </c>
      <c r="I586">
        <v>2756</v>
      </c>
      <c r="J586">
        <v>67127</v>
      </c>
      <c r="K586">
        <v>29727</v>
      </c>
      <c r="L586">
        <v>27.7</v>
      </c>
    </row>
    <row r="587" spans="1:12" x14ac:dyDescent="0.25">
      <c r="A587" t="s">
        <v>220</v>
      </c>
      <c r="B587">
        <v>2020</v>
      </c>
      <c r="C587" t="str">
        <f t="shared" si="9"/>
        <v>Andorra2020</v>
      </c>
      <c r="D587" s="3">
        <v>44196</v>
      </c>
      <c r="E587">
        <v>12</v>
      </c>
      <c r="F587">
        <v>42.506300000000003</v>
      </c>
      <c r="G587">
        <v>1.5218</v>
      </c>
      <c r="H587">
        <v>8049</v>
      </c>
      <c r="I587">
        <v>84</v>
      </c>
      <c r="J587">
        <v>7432</v>
      </c>
      <c r="K587">
        <v>533</v>
      </c>
      <c r="L587">
        <v>10.4</v>
      </c>
    </row>
    <row r="588" spans="1:12" x14ac:dyDescent="0.25">
      <c r="A588" t="s">
        <v>10</v>
      </c>
      <c r="B588">
        <v>2020</v>
      </c>
      <c r="C588" t="str">
        <f t="shared" si="9"/>
        <v>Angola2020</v>
      </c>
      <c r="D588" s="3">
        <v>44196</v>
      </c>
      <c r="E588">
        <v>12</v>
      </c>
      <c r="F588">
        <v>-11.2027</v>
      </c>
      <c r="G588">
        <v>17.873899999999999</v>
      </c>
      <c r="H588">
        <v>17553</v>
      </c>
      <c r="I588">
        <v>405</v>
      </c>
      <c r="J588">
        <v>11044</v>
      </c>
      <c r="K588">
        <v>6104</v>
      </c>
      <c r="L588">
        <v>23.1</v>
      </c>
    </row>
    <row r="589" spans="1:12" x14ac:dyDescent="0.25">
      <c r="A589" t="s">
        <v>424</v>
      </c>
      <c r="B589">
        <v>2020</v>
      </c>
      <c r="C589" t="str">
        <f t="shared" si="9"/>
        <v>Antarctica2020</v>
      </c>
      <c r="D589" s="3">
        <v>44196</v>
      </c>
      <c r="E589">
        <v>12</v>
      </c>
      <c r="F589">
        <v>-71.9499</v>
      </c>
      <c r="G589">
        <v>23.347000000000001</v>
      </c>
      <c r="H589">
        <v>0</v>
      </c>
      <c r="I589">
        <v>0</v>
      </c>
      <c r="J589">
        <v>0</v>
      </c>
      <c r="K589">
        <v>0</v>
      </c>
      <c r="L589">
        <v>0</v>
      </c>
    </row>
    <row r="590" spans="1:12" x14ac:dyDescent="0.25">
      <c r="A590" t="s">
        <v>105</v>
      </c>
      <c r="B590">
        <v>2020</v>
      </c>
      <c r="C590" t="str">
        <f t="shared" si="9"/>
        <v>Antigua and Barbuda2020</v>
      </c>
      <c r="D590" s="3">
        <v>44196</v>
      </c>
      <c r="E590">
        <v>12</v>
      </c>
      <c r="F590">
        <v>17.0608</v>
      </c>
      <c r="G590">
        <v>-61.796399999999998</v>
      </c>
      <c r="H590">
        <v>159</v>
      </c>
      <c r="I590">
        <v>5</v>
      </c>
      <c r="J590">
        <v>148</v>
      </c>
      <c r="K590">
        <v>6</v>
      </c>
      <c r="L590">
        <v>31.4</v>
      </c>
    </row>
    <row r="591" spans="1:12" x14ac:dyDescent="0.25">
      <c r="A591" t="s">
        <v>108</v>
      </c>
      <c r="B591">
        <v>2020</v>
      </c>
      <c r="C591" t="str">
        <f t="shared" si="9"/>
        <v>Argentina2020</v>
      </c>
      <c r="D591" s="3">
        <v>44196</v>
      </c>
      <c r="E591">
        <v>12</v>
      </c>
      <c r="F591">
        <v>-38.4161</v>
      </c>
      <c r="G591">
        <v>-63.616700000000002</v>
      </c>
      <c r="H591">
        <v>1625514</v>
      </c>
      <c r="I591">
        <v>43245</v>
      </c>
      <c r="J591">
        <v>1426676</v>
      </c>
      <c r="K591">
        <v>155593</v>
      </c>
      <c r="L591">
        <v>26.6</v>
      </c>
    </row>
    <row r="592" spans="1:12" x14ac:dyDescent="0.25">
      <c r="A592" t="s">
        <v>222</v>
      </c>
      <c r="B592">
        <v>2020</v>
      </c>
      <c r="C592" t="str">
        <f t="shared" si="9"/>
        <v>Armenia2020</v>
      </c>
      <c r="D592" s="3">
        <v>44196</v>
      </c>
      <c r="E592">
        <v>12</v>
      </c>
      <c r="F592">
        <v>40.069099999999999</v>
      </c>
      <c r="G592">
        <v>45.038200000000003</v>
      </c>
      <c r="H592">
        <v>159409</v>
      </c>
      <c r="I592">
        <v>2823</v>
      </c>
      <c r="J592">
        <v>142801</v>
      </c>
      <c r="K592">
        <v>13785</v>
      </c>
      <c r="L592">
        <v>17.7</v>
      </c>
    </row>
    <row r="593" spans="1:12" x14ac:dyDescent="0.25">
      <c r="A593" t="s">
        <v>345</v>
      </c>
      <c r="B593">
        <v>2020</v>
      </c>
      <c r="C593" t="str">
        <f t="shared" si="9"/>
        <v>Australia2020</v>
      </c>
      <c r="D593" s="3">
        <v>44196</v>
      </c>
      <c r="E593">
        <v>12</v>
      </c>
      <c r="F593">
        <v>-35.473500000000001</v>
      </c>
      <c r="G593">
        <v>149.01240000000001</v>
      </c>
      <c r="H593">
        <v>118</v>
      </c>
      <c r="I593">
        <v>3</v>
      </c>
      <c r="J593">
        <v>114</v>
      </c>
      <c r="K593">
        <v>1</v>
      </c>
      <c r="L593">
        <v>25.4</v>
      </c>
    </row>
    <row r="594" spans="1:12" x14ac:dyDescent="0.25">
      <c r="A594" t="s">
        <v>345</v>
      </c>
      <c r="B594">
        <v>2020</v>
      </c>
      <c r="C594" t="str">
        <f t="shared" si="9"/>
        <v>Australia2020</v>
      </c>
      <c r="D594" s="3">
        <v>44196</v>
      </c>
      <c r="E594">
        <v>12</v>
      </c>
      <c r="F594">
        <v>-33.8688</v>
      </c>
      <c r="G594">
        <v>151.20930000000001</v>
      </c>
      <c r="H594">
        <v>4928</v>
      </c>
      <c r="I594">
        <v>54</v>
      </c>
      <c r="J594">
        <v>0</v>
      </c>
      <c r="K594">
        <v>4874</v>
      </c>
      <c r="L594">
        <v>11</v>
      </c>
    </row>
    <row r="595" spans="1:12" x14ac:dyDescent="0.25">
      <c r="A595" t="s">
        <v>345</v>
      </c>
      <c r="B595">
        <v>2020</v>
      </c>
      <c r="C595" t="str">
        <f t="shared" si="9"/>
        <v>Australia2020</v>
      </c>
      <c r="D595" s="3">
        <v>44196</v>
      </c>
      <c r="E595">
        <v>12</v>
      </c>
      <c r="F595">
        <v>-12.4634</v>
      </c>
      <c r="G595">
        <v>130.84559999999999</v>
      </c>
      <c r="H595">
        <v>75</v>
      </c>
      <c r="I595">
        <v>0</v>
      </c>
      <c r="J595">
        <v>71</v>
      </c>
      <c r="K595">
        <v>4</v>
      </c>
      <c r="L595">
        <v>0</v>
      </c>
    </row>
    <row r="596" spans="1:12" x14ac:dyDescent="0.25">
      <c r="A596" t="s">
        <v>345</v>
      </c>
      <c r="B596">
        <v>2020</v>
      </c>
      <c r="C596" t="str">
        <f t="shared" si="9"/>
        <v>Australia2020</v>
      </c>
      <c r="D596" s="3">
        <v>44196</v>
      </c>
      <c r="E596">
        <v>12</v>
      </c>
      <c r="F596">
        <v>-27.469799999999999</v>
      </c>
      <c r="G596">
        <v>153.02510000000001</v>
      </c>
      <c r="H596">
        <v>1253</v>
      </c>
      <c r="I596">
        <v>6</v>
      </c>
      <c r="J596">
        <v>1218</v>
      </c>
      <c r="K596">
        <v>29</v>
      </c>
      <c r="L596">
        <v>4.8</v>
      </c>
    </row>
    <row r="597" spans="1:12" x14ac:dyDescent="0.25">
      <c r="A597" t="s">
        <v>345</v>
      </c>
      <c r="B597">
        <v>2020</v>
      </c>
      <c r="C597" t="str">
        <f t="shared" si="9"/>
        <v>Australia2020</v>
      </c>
      <c r="D597" s="3">
        <v>44196</v>
      </c>
      <c r="E597">
        <v>12</v>
      </c>
      <c r="F597">
        <v>-34.9285</v>
      </c>
      <c r="G597">
        <v>138.60069999999999</v>
      </c>
      <c r="H597">
        <v>580</v>
      </c>
      <c r="I597">
        <v>4</v>
      </c>
      <c r="J597">
        <v>565</v>
      </c>
      <c r="K597">
        <v>11</v>
      </c>
      <c r="L597">
        <v>6.9</v>
      </c>
    </row>
    <row r="598" spans="1:12" x14ac:dyDescent="0.25">
      <c r="A598" t="s">
        <v>345</v>
      </c>
      <c r="B598">
        <v>2020</v>
      </c>
      <c r="C598" t="str">
        <f t="shared" si="9"/>
        <v>Australia2020</v>
      </c>
      <c r="D598" s="3">
        <v>44196</v>
      </c>
      <c r="E598">
        <v>12</v>
      </c>
      <c r="F598">
        <v>-42.882100000000001</v>
      </c>
      <c r="G598">
        <v>147.3272</v>
      </c>
      <c r="H598">
        <v>234</v>
      </c>
      <c r="I598">
        <v>13</v>
      </c>
      <c r="J598">
        <v>221</v>
      </c>
      <c r="K598">
        <v>0</v>
      </c>
      <c r="L598">
        <v>55.6</v>
      </c>
    </row>
    <row r="599" spans="1:12" x14ac:dyDescent="0.25">
      <c r="A599" t="s">
        <v>345</v>
      </c>
      <c r="B599">
        <v>2020</v>
      </c>
      <c r="C599" t="str">
        <f t="shared" si="9"/>
        <v>Australia2020</v>
      </c>
      <c r="D599" s="3">
        <v>44196</v>
      </c>
      <c r="E599">
        <v>12</v>
      </c>
      <c r="F599">
        <v>-37.813600000000001</v>
      </c>
      <c r="G599">
        <v>144.9631</v>
      </c>
      <c r="H599">
        <v>20376</v>
      </c>
      <c r="I599">
        <v>820</v>
      </c>
      <c r="J599">
        <v>19538</v>
      </c>
      <c r="K599">
        <v>18</v>
      </c>
      <c r="L599">
        <v>40.200000000000003</v>
      </c>
    </row>
    <row r="600" spans="1:12" x14ac:dyDescent="0.25">
      <c r="A600" t="s">
        <v>345</v>
      </c>
      <c r="B600">
        <v>2020</v>
      </c>
      <c r="C600" t="str">
        <f t="shared" si="9"/>
        <v>Australia2020</v>
      </c>
      <c r="D600" s="3">
        <v>44196</v>
      </c>
      <c r="E600">
        <v>12</v>
      </c>
      <c r="F600">
        <v>-31.950500000000002</v>
      </c>
      <c r="G600">
        <v>115.8605</v>
      </c>
      <c r="H600">
        <v>861</v>
      </c>
      <c r="I600">
        <v>9</v>
      </c>
      <c r="J600">
        <v>838</v>
      </c>
      <c r="K600">
        <v>14</v>
      </c>
      <c r="L600">
        <v>10.5</v>
      </c>
    </row>
    <row r="601" spans="1:12" x14ac:dyDescent="0.25">
      <c r="A601" t="s">
        <v>224</v>
      </c>
      <c r="B601">
        <v>2020</v>
      </c>
      <c r="C601" t="str">
        <f t="shared" si="9"/>
        <v>Austria2020</v>
      </c>
      <c r="D601" s="3">
        <v>44196</v>
      </c>
      <c r="E601">
        <v>12</v>
      </c>
      <c r="F601">
        <v>47.516199999999998</v>
      </c>
      <c r="G601">
        <v>14.5501</v>
      </c>
      <c r="H601">
        <v>356063</v>
      </c>
      <c r="I601">
        <v>7486</v>
      </c>
      <c r="J601">
        <v>332952</v>
      </c>
      <c r="K601">
        <v>15625</v>
      </c>
      <c r="L601">
        <v>21</v>
      </c>
    </row>
    <row r="602" spans="1:12" x14ac:dyDescent="0.25">
      <c r="A602" t="s">
        <v>226</v>
      </c>
      <c r="B602">
        <v>2020</v>
      </c>
      <c r="C602" t="str">
        <f t="shared" si="9"/>
        <v>Azerbaijan2020</v>
      </c>
      <c r="D602" s="3">
        <v>44196</v>
      </c>
      <c r="E602">
        <v>12</v>
      </c>
      <c r="F602">
        <v>40.143099999999997</v>
      </c>
      <c r="G602">
        <v>47.576900000000002</v>
      </c>
      <c r="H602">
        <v>218700</v>
      </c>
      <c r="I602">
        <v>2641</v>
      </c>
      <c r="J602">
        <v>184422</v>
      </c>
      <c r="K602">
        <v>31637</v>
      </c>
      <c r="L602">
        <v>12.1</v>
      </c>
    </row>
    <row r="603" spans="1:12" x14ac:dyDescent="0.25">
      <c r="A603" t="s">
        <v>110</v>
      </c>
      <c r="B603">
        <v>2020</v>
      </c>
      <c r="C603" t="str">
        <f t="shared" si="9"/>
        <v>Bahamas2020</v>
      </c>
      <c r="D603" s="3">
        <v>44196</v>
      </c>
      <c r="E603">
        <v>12</v>
      </c>
      <c r="F603">
        <v>25.025884999999999</v>
      </c>
      <c r="G603">
        <v>-78.035888999999997</v>
      </c>
      <c r="H603">
        <v>7871</v>
      </c>
      <c r="I603">
        <v>170</v>
      </c>
      <c r="J603">
        <v>6230</v>
      </c>
      <c r="K603">
        <v>1471</v>
      </c>
      <c r="L603">
        <v>21.6</v>
      </c>
    </row>
    <row r="604" spans="1:12" x14ac:dyDescent="0.25">
      <c r="A604" t="s">
        <v>179</v>
      </c>
      <c r="B604">
        <v>2020</v>
      </c>
      <c r="C604" t="str">
        <f t="shared" si="9"/>
        <v>Bahrain2020</v>
      </c>
      <c r="D604" s="3">
        <v>44196</v>
      </c>
      <c r="E604">
        <v>12</v>
      </c>
      <c r="F604">
        <v>26.0275</v>
      </c>
      <c r="G604">
        <v>50.55</v>
      </c>
      <c r="H604">
        <v>92675</v>
      </c>
      <c r="I604">
        <v>352</v>
      </c>
      <c r="J604">
        <v>90217</v>
      </c>
      <c r="K604">
        <v>2106</v>
      </c>
      <c r="L604">
        <v>3.8</v>
      </c>
    </row>
    <row r="605" spans="1:12" x14ac:dyDescent="0.25">
      <c r="A605" t="s">
        <v>324</v>
      </c>
      <c r="B605">
        <v>2020</v>
      </c>
      <c r="C605" t="str">
        <f t="shared" si="9"/>
        <v>Bangladesh2020</v>
      </c>
      <c r="D605" s="3">
        <v>44196</v>
      </c>
      <c r="E605">
        <v>12</v>
      </c>
      <c r="F605">
        <v>23.684999999999999</v>
      </c>
      <c r="G605">
        <v>90.356300000000005</v>
      </c>
      <c r="H605">
        <v>513510</v>
      </c>
      <c r="I605">
        <v>7559</v>
      </c>
      <c r="J605">
        <v>457459</v>
      </c>
      <c r="K605">
        <v>48492</v>
      </c>
      <c r="L605">
        <v>14.7</v>
      </c>
    </row>
    <row r="606" spans="1:12" x14ac:dyDescent="0.25">
      <c r="A606" t="s">
        <v>112</v>
      </c>
      <c r="B606">
        <v>2020</v>
      </c>
      <c r="C606" t="str">
        <f t="shared" si="9"/>
        <v>Barbados2020</v>
      </c>
      <c r="D606" s="3">
        <v>44196</v>
      </c>
      <c r="E606">
        <v>12</v>
      </c>
      <c r="F606">
        <v>13.193899999999999</v>
      </c>
      <c r="G606">
        <v>-59.543199999999999</v>
      </c>
      <c r="H606">
        <v>383</v>
      </c>
      <c r="I606">
        <v>7</v>
      </c>
      <c r="J606">
        <v>319</v>
      </c>
      <c r="K606">
        <v>57</v>
      </c>
      <c r="L606">
        <v>18.3</v>
      </c>
    </row>
    <row r="607" spans="1:12" x14ac:dyDescent="0.25">
      <c r="A607" t="s">
        <v>228</v>
      </c>
      <c r="B607">
        <v>2020</v>
      </c>
      <c r="C607" t="str">
        <f t="shared" si="9"/>
        <v>Belarus2020</v>
      </c>
      <c r="D607" s="3">
        <v>44196</v>
      </c>
      <c r="E607">
        <v>12</v>
      </c>
      <c r="F607">
        <v>53.709800000000001</v>
      </c>
      <c r="G607">
        <v>27.953399999999998</v>
      </c>
      <c r="H607">
        <v>194284</v>
      </c>
      <c r="I607">
        <v>1424</v>
      </c>
      <c r="J607">
        <v>175147</v>
      </c>
      <c r="K607">
        <v>17713</v>
      </c>
      <c r="L607">
        <v>7.3</v>
      </c>
    </row>
    <row r="608" spans="1:12" x14ac:dyDescent="0.25">
      <c r="A608" t="s">
        <v>230</v>
      </c>
      <c r="B608">
        <v>2020</v>
      </c>
      <c r="C608" t="str">
        <f t="shared" si="9"/>
        <v>Belgium2020</v>
      </c>
      <c r="D608" s="3">
        <v>44196</v>
      </c>
      <c r="E608">
        <v>12</v>
      </c>
      <c r="F608">
        <v>50.833300000000001</v>
      </c>
      <c r="G608">
        <v>4.4699359999999997</v>
      </c>
      <c r="H608">
        <v>646496</v>
      </c>
      <c r="I608">
        <v>19528</v>
      </c>
      <c r="J608">
        <v>0</v>
      </c>
      <c r="K608">
        <v>626968</v>
      </c>
      <c r="L608">
        <v>30.2</v>
      </c>
    </row>
    <row r="609" spans="1:12" x14ac:dyDescent="0.25">
      <c r="A609" t="s">
        <v>114</v>
      </c>
      <c r="B609">
        <v>2020</v>
      </c>
      <c r="C609" t="str">
        <f t="shared" si="9"/>
        <v>Belize2020</v>
      </c>
      <c r="D609" s="3">
        <v>44196</v>
      </c>
      <c r="E609">
        <v>12</v>
      </c>
      <c r="F609">
        <v>17.189900000000002</v>
      </c>
      <c r="G609">
        <v>-88.497600000000006</v>
      </c>
      <c r="H609">
        <v>10776</v>
      </c>
      <c r="I609">
        <v>248</v>
      </c>
      <c r="J609">
        <v>9795</v>
      </c>
      <c r="K609">
        <v>733</v>
      </c>
      <c r="L609">
        <v>23</v>
      </c>
    </row>
    <row r="610" spans="1:12" x14ac:dyDescent="0.25">
      <c r="A610" t="s">
        <v>20</v>
      </c>
      <c r="B610">
        <v>2020</v>
      </c>
      <c r="C610" t="str">
        <f t="shared" si="9"/>
        <v>Benin2020</v>
      </c>
      <c r="D610" s="3">
        <v>44196</v>
      </c>
      <c r="E610">
        <v>12</v>
      </c>
      <c r="F610">
        <v>9.3077000000000005</v>
      </c>
      <c r="G610">
        <v>2.3157999999999999</v>
      </c>
      <c r="H610">
        <v>3251</v>
      </c>
      <c r="I610">
        <v>44</v>
      </c>
      <c r="J610">
        <v>3061</v>
      </c>
      <c r="K610">
        <v>146</v>
      </c>
      <c r="L610">
        <v>13.5</v>
      </c>
    </row>
    <row r="611" spans="1:12" x14ac:dyDescent="0.25">
      <c r="A611" t="s">
        <v>327</v>
      </c>
      <c r="B611">
        <v>2020</v>
      </c>
      <c r="C611" t="str">
        <f t="shared" si="9"/>
        <v>Bhutan2020</v>
      </c>
      <c r="D611" s="3">
        <v>44196</v>
      </c>
      <c r="E611">
        <v>12</v>
      </c>
      <c r="F611">
        <v>27.514199999999999</v>
      </c>
      <c r="G611">
        <v>90.433599999999998</v>
      </c>
      <c r="H611">
        <v>670</v>
      </c>
      <c r="I611">
        <v>0</v>
      </c>
      <c r="J611">
        <v>448</v>
      </c>
      <c r="K611">
        <v>222</v>
      </c>
      <c r="L611">
        <v>0</v>
      </c>
    </row>
    <row r="612" spans="1:12" x14ac:dyDescent="0.25">
      <c r="A612" t="s">
        <v>410</v>
      </c>
      <c r="B612">
        <v>2020</v>
      </c>
      <c r="C612" t="str">
        <f t="shared" si="9"/>
        <v>Bolivia (Plurinational State of)2020</v>
      </c>
      <c r="D612" s="3">
        <v>44196</v>
      </c>
      <c r="E612">
        <v>12</v>
      </c>
      <c r="F612">
        <v>-16.290199999999999</v>
      </c>
      <c r="G612">
        <v>-63.588700000000003</v>
      </c>
      <c r="H612">
        <v>160124</v>
      </c>
      <c r="I612">
        <v>9165</v>
      </c>
      <c r="J612">
        <v>132097</v>
      </c>
      <c r="K612">
        <v>18862</v>
      </c>
      <c r="L612">
        <v>57.2</v>
      </c>
    </row>
    <row r="613" spans="1:12" x14ac:dyDescent="0.25">
      <c r="A613" t="s">
        <v>232</v>
      </c>
      <c r="B613">
        <v>2020</v>
      </c>
      <c r="C613" t="str">
        <f t="shared" si="9"/>
        <v>Bosnia and Herzegovina2020</v>
      </c>
      <c r="D613" s="3">
        <v>44196</v>
      </c>
      <c r="E613">
        <v>12</v>
      </c>
      <c r="F613">
        <v>43.915900000000001</v>
      </c>
      <c r="G613">
        <v>17.679099999999998</v>
      </c>
      <c r="H613">
        <v>110985</v>
      </c>
      <c r="I613">
        <v>4050</v>
      </c>
      <c r="J613">
        <v>77225</v>
      </c>
      <c r="K613">
        <v>29710</v>
      </c>
      <c r="L613">
        <v>36.5</v>
      </c>
    </row>
    <row r="614" spans="1:12" x14ac:dyDescent="0.25">
      <c r="A614" t="s">
        <v>12</v>
      </c>
      <c r="B614">
        <v>2020</v>
      </c>
      <c r="C614" t="str">
        <f t="shared" si="9"/>
        <v>Botswana2020</v>
      </c>
      <c r="D614" s="3">
        <v>44196</v>
      </c>
      <c r="E614">
        <v>12</v>
      </c>
      <c r="F614">
        <v>-22.328499999999998</v>
      </c>
      <c r="G614">
        <v>24.684899999999999</v>
      </c>
      <c r="H614">
        <v>14805</v>
      </c>
      <c r="I614">
        <v>42</v>
      </c>
      <c r="J614">
        <v>12136</v>
      </c>
      <c r="K614">
        <v>2627</v>
      </c>
      <c r="L614">
        <v>2.8</v>
      </c>
    </row>
    <row r="615" spans="1:12" x14ac:dyDescent="0.25">
      <c r="A615" t="s">
        <v>118</v>
      </c>
      <c r="B615">
        <v>2020</v>
      </c>
      <c r="C615" t="str">
        <f t="shared" si="9"/>
        <v>Brazil2020</v>
      </c>
      <c r="D615" s="3">
        <v>44196</v>
      </c>
      <c r="E615">
        <v>12</v>
      </c>
      <c r="F615">
        <v>-14.234999999999999</v>
      </c>
      <c r="G615">
        <v>-51.9253</v>
      </c>
      <c r="H615">
        <v>7681032</v>
      </c>
      <c r="I615">
        <v>195072</v>
      </c>
      <c r="J615">
        <v>6848844</v>
      </c>
      <c r="K615">
        <v>637116</v>
      </c>
      <c r="L615">
        <v>25.4</v>
      </c>
    </row>
    <row r="616" spans="1:12" x14ac:dyDescent="0.25">
      <c r="A616" t="s">
        <v>348</v>
      </c>
      <c r="B616">
        <v>2020</v>
      </c>
      <c r="C616" t="str">
        <f t="shared" si="9"/>
        <v>Brunei Darussalam2020</v>
      </c>
      <c r="D616" s="3">
        <v>44196</v>
      </c>
      <c r="E616">
        <v>12</v>
      </c>
      <c r="F616">
        <v>4.5353000000000003</v>
      </c>
      <c r="G616">
        <v>114.7277</v>
      </c>
      <c r="H616">
        <v>157</v>
      </c>
      <c r="I616">
        <v>3</v>
      </c>
      <c r="J616">
        <v>149</v>
      </c>
      <c r="K616">
        <v>5</v>
      </c>
      <c r="L616">
        <v>19.100000000000001</v>
      </c>
    </row>
    <row r="617" spans="1:12" x14ac:dyDescent="0.25">
      <c r="A617" t="s">
        <v>234</v>
      </c>
      <c r="B617">
        <v>2020</v>
      </c>
      <c r="C617" t="str">
        <f t="shared" si="9"/>
        <v>Bulgaria2020</v>
      </c>
      <c r="D617" s="3">
        <v>44196</v>
      </c>
      <c r="E617">
        <v>12</v>
      </c>
      <c r="F617">
        <v>42.733899999999998</v>
      </c>
      <c r="G617">
        <v>25.485800000000001</v>
      </c>
      <c r="H617">
        <v>202266</v>
      </c>
      <c r="I617">
        <v>7576</v>
      </c>
      <c r="J617">
        <v>119527</v>
      </c>
      <c r="K617">
        <v>75163</v>
      </c>
      <c r="L617">
        <v>37.5</v>
      </c>
    </row>
    <row r="618" spans="1:12" x14ac:dyDescent="0.25">
      <c r="A618" t="s">
        <v>15</v>
      </c>
      <c r="B618">
        <v>2020</v>
      </c>
      <c r="C618" t="str">
        <f t="shared" si="9"/>
        <v>Burkina Faso2020</v>
      </c>
      <c r="D618" s="3">
        <v>44196</v>
      </c>
      <c r="E618">
        <v>12</v>
      </c>
      <c r="F618">
        <v>12.238300000000001</v>
      </c>
      <c r="G618">
        <v>-1.5616000000000001</v>
      </c>
      <c r="H618">
        <v>6707</v>
      </c>
      <c r="I618">
        <v>85</v>
      </c>
      <c r="J618">
        <v>5100</v>
      </c>
      <c r="K618">
        <v>1522</v>
      </c>
      <c r="L618">
        <v>12.7</v>
      </c>
    </row>
    <row r="619" spans="1:12" x14ac:dyDescent="0.25">
      <c r="A619" t="s">
        <v>425</v>
      </c>
      <c r="B619">
        <v>2020</v>
      </c>
      <c r="C619" t="str">
        <f t="shared" si="9"/>
        <v>Burma2020</v>
      </c>
      <c r="D619" s="3">
        <v>44196</v>
      </c>
      <c r="E619">
        <v>12</v>
      </c>
      <c r="F619">
        <v>21.9162</v>
      </c>
      <c r="G619">
        <v>95.956000000000003</v>
      </c>
      <c r="H619">
        <v>124630</v>
      </c>
      <c r="I619">
        <v>2682</v>
      </c>
      <c r="J619">
        <v>107069</v>
      </c>
      <c r="K619">
        <v>14879</v>
      </c>
      <c r="L619">
        <v>21.5</v>
      </c>
    </row>
    <row r="620" spans="1:12" x14ac:dyDescent="0.25">
      <c r="A620" t="s">
        <v>18</v>
      </c>
      <c r="B620">
        <v>2020</v>
      </c>
      <c r="C620" t="str">
        <f t="shared" si="9"/>
        <v>Burundi2020</v>
      </c>
      <c r="D620" s="3">
        <v>44196</v>
      </c>
      <c r="E620">
        <v>12</v>
      </c>
      <c r="F620">
        <v>-3.3731</v>
      </c>
      <c r="G620">
        <v>29.918900000000001</v>
      </c>
      <c r="H620">
        <v>818</v>
      </c>
      <c r="I620">
        <v>2</v>
      </c>
      <c r="J620">
        <v>687</v>
      </c>
      <c r="K620">
        <v>129</v>
      </c>
      <c r="L620">
        <v>2.4</v>
      </c>
    </row>
    <row r="621" spans="1:12" x14ac:dyDescent="0.25">
      <c r="A621" t="s">
        <v>411</v>
      </c>
      <c r="B621">
        <v>2020</v>
      </c>
      <c r="C621" t="str">
        <f t="shared" si="9"/>
        <v>Cabo Verde2020</v>
      </c>
      <c r="D621" s="3">
        <v>44196</v>
      </c>
      <c r="E621">
        <v>12</v>
      </c>
      <c r="F621">
        <v>16.538799999999998</v>
      </c>
      <c r="G621">
        <v>-23.041799999999999</v>
      </c>
      <c r="H621">
        <v>11840</v>
      </c>
      <c r="I621">
        <v>113</v>
      </c>
      <c r="J621">
        <v>11559</v>
      </c>
      <c r="K621">
        <v>168</v>
      </c>
      <c r="L621">
        <v>9.5</v>
      </c>
    </row>
    <row r="622" spans="1:12" x14ac:dyDescent="0.25">
      <c r="A622" t="s">
        <v>350</v>
      </c>
      <c r="B622">
        <v>2020</v>
      </c>
      <c r="C622" t="str">
        <f t="shared" si="9"/>
        <v>Cambodia2020</v>
      </c>
      <c r="D622" s="3">
        <v>44196</v>
      </c>
      <c r="E622">
        <v>12</v>
      </c>
      <c r="F622">
        <v>11.55</v>
      </c>
      <c r="G622">
        <v>104.91670000000001</v>
      </c>
      <c r="H622">
        <v>378</v>
      </c>
      <c r="I622">
        <v>0</v>
      </c>
      <c r="J622">
        <v>362</v>
      </c>
      <c r="K622">
        <v>16</v>
      </c>
      <c r="L622">
        <v>0</v>
      </c>
    </row>
    <row r="623" spans="1:12" x14ac:dyDescent="0.25">
      <c r="A623" t="s">
        <v>24</v>
      </c>
      <c r="B623">
        <v>2020</v>
      </c>
      <c r="C623" t="str">
        <f t="shared" si="9"/>
        <v>Cameroon2020</v>
      </c>
      <c r="D623" s="3">
        <v>44196</v>
      </c>
      <c r="E623">
        <v>12</v>
      </c>
      <c r="F623">
        <v>3.8479999999999999</v>
      </c>
      <c r="G623">
        <v>11.5021</v>
      </c>
      <c r="H623">
        <v>26277</v>
      </c>
      <c r="I623">
        <v>448</v>
      </c>
      <c r="J623">
        <v>24892</v>
      </c>
      <c r="K623">
        <v>937</v>
      </c>
      <c r="L623">
        <v>17</v>
      </c>
    </row>
    <row r="624" spans="1:12" x14ac:dyDescent="0.25">
      <c r="A624" t="s">
        <v>120</v>
      </c>
      <c r="B624">
        <v>2020</v>
      </c>
      <c r="C624" t="str">
        <f t="shared" si="9"/>
        <v>Canada2020</v>
      </c>
      <c r="D624" s="3">
        <v>44196</v>
      </c>
      <c r="E624">
        <v>12</v>
      </c>
      <c r="F624">
        <v>53.933300000000003</v>
      </c>
      <c r="G624">
        <v>-116.5765</v>
      </c>
      <c r="H624">
        <v>100428</v>
      </c>
      <c r="I624">
        <v>1046</v>
      </c>
      <c r="J624">
        <v>0</v>
      </c>
      <c r="K624">
        <v>0</v>
      </c>
      <c r="L624">
        <v>10.4</v>
      </c>
    </row>
    <row r="625" spans="1:12" x14ac:dyDescent="0.25">
      <c r="A625" t="s">
        <v>120</v>
      </c>
      <c r="B625">
        <v>2020</v>
      </c>
      <c r="C625" t="str">
        <f t="shared" si="9"/>
        <v>Canada2020</v>
      </c>
      <c r="D625" s="3">
        <v>44196</v>
      </c>
      <c r="E625">
        <v>12</v>
      </c>
      <c r="F625">
        <v>53.726700000000001</v>
      </c>
      <c r="G625">
        <v>-127.6476</v>
      </c>
      <c r="H625">
        <v>51990</v>
      </c>
      <c r="I625">
        <v>901</v>
      </c>
      <c r="J625">
        <v>0</v>
      </c>
      <c r="K625">
        <v>0</v>
      </c>
      <c r="L625">
        <v>17.3</v>
      </c>
    </row>
    <row r="626" spans="1:12" x14ac:dyDescent="0.25">
      <c r="A626" t="s">
        <v>120</v>
      </c>
      <c r="B626">
        <v>2020</v>
      </c>
      <c r="C626" t="str">
        <f t="shared" si="9"/>
        <v>Canada2020</v>
      </c>
      <c r="D626" s="3">
        <v>44196</v>
      </c>
      <c r="E626">
        <v>12</v>
      </c>
      <c r="F626">
        <v>0</v>
      </c>
      <c r="G626">
        <v>0</v>
      </c>
      <c r="H626">
        <v>0</v>
      </c>
      <c r="I626">
        <v>1</v>
      </c>
      <c r="J626">
        <v>0</v>
      </c>
      <c r="K626">
        <v>0</v>
      </c>
      <c r="L626" t="s">
        <v>426</v>
      </c>
    </row>
    <row r="627" spans="1:12" x14ac:dyDescent="0.25">
      <c r="A627" t="s">
        <v>120</v>
      </c>
      <c r="B627">
        <v>2020</v>
      </c>
      <c r="C627" t="str">
        <f t="shared" si="9"/>
        <v>Canada2020</v>
      </c>
      <c r="D627" s="3">
        <v>44196</v>
      </c>
      <c r="E627">
        <v>12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</row>
    <row r="628" spans="1:12" x14ac:dyDescent="0.25">
      <c r="A628" t="s">
        <v>120</v>
      </c>
      <c r="B628">
        <v>2020</v>
      </c>
      <c r="C628" t="str">
        <f t="shared" si="9"/>
        <v>Canada2020</v>
      </c>
      <c r="D628" s="3">
        <v>44196</v>
      </c>
      <c r="E628">
        <v>12</v>
      </c>
      <c r="F628">
        <v>0</v>
      </c>
      <c r="G628">
        <v>0</v>
      </c>
      <c r="H628">
        <v>13</v>
      </c>
      <c r="I628">
        <v>1</v>
      </c>
      <c r="J628">
        <v>0</v>
      </c>
      <c r="K628">
        <v>0</v>
      </c>
      <c r="L628">
        <v>76.900000000000006</v>
      </c>
    </row>
    <row r="629" spans="1:12" x14ac:dyDescent="0.25">
      <c r="A629" t="s">
        <v>120</v>
      </c>
      <c r="B629">
        <v>2020</v>
      </c>
      <c r="C629" t="str">
        <f t="shared" si="9"/>
        <v>Canada2020</v>
      </c>
      <c r="D629" s="3">
        <v>44196</v>
      </c>
      <c r="E629">
        <v>12</v>
      </c>
      <c r="F629">
        <v>0</v>
      </c>
      <c r="G629">
        <v>0</v>
      </c>
      <c r="H629">
        <v>13</v>
      </c>
      <c r="I629">
        <v>0</v>
      </c>
      <c r="J629">
        <v>0</v>
      </c>
      <c r="K629">
        <v>0</v>
      </c>
      <c r="L629">
        <v>0</v>
      </c>
    </row>
    <row r="630" spans="1:12" x14ac:dyDescent="0.25">
      <c r="A630" t="s">
        <v>120</v>
      </c>
      <c r="B630">
        <v>2020</v>
      </c>
      <c r="C630" t="str">
        <f t="shared" si="9"/>
        <v>Canada2020</v>
      </c>
      <c r="D630" s="3">
        <v>44196</v>
      </c>
      <c r="E630">
        <v>12</v>
      </c>
      <c r="F630">
        <v>53.760899999999999</v>
      </c>
      <c r="G630">
        <v>-98.813900000000004</v>
      </c>
      <c r="H630">
        <v>24700</v>
      </c>
      <c r="I630">
        <v>667</v>
      </c>
      <c r="J630">
        <v>0</v>
      </c>
      <c r="K630">
        <v>0</v>
      </c>
      <c r="L630">
        <v>27</v>
      </c>
    </row>
    <row r="631" spans="1:12" x14ac:dyDescent="0.25">
      <c r="A631" t="s">
        <v>120</v>
      </c>
      <c r="B631">
        <v>2020</v>
      </c>
      <c r="C631" t="str">
        <f t="shared" si="9"/>
        <v>Canada2020</v>
      </c>
      <c r="D631" s="3">
        <v>44196</v>
      </c>
      <c r="E631">
        <v>12</v>
      </c>
      <c r="F631">
        <v>46.565300000000001</v>
      </c>
      <c r="G631">
        <v>-66.4619</v>
      </c>
      <c r="H631">
        <v>599</v>
      </c>
      <c r="I631">
        <v>9</v>
      </c>
      <c r="J631">
        <v>0</v>
      </c>
      <c r="K631">
        <v>0</v>
      </c>
      <c r="L631">
        <v>15</v>
      </c>
    </row>
    <row r="632" spans="1:12" x14ac:dyDescent="0.25">
      <c r="A632" t="s">
        <v>120</v>
      </c>
      <c r="B632">
        <v>2020</v>
      </c>
      <c r="C632" t="str">
        <f t="shared" si="9"/>
        <v>Canada2020</v>
      </c>
      <c r="D632" s="3">
        <v>44196</v>
      </c>
      <c r="E632">
        <v>12</v>
      </c>
      <c r="F632">
        <v>53.1355</v>
      </c>
      <c r="G632">
        <v>-57.660400000000003</v>
      </c>
      <c r="H632">
        <v>390</v>
      </c>
      <c r="I632">
        <v>4</v>
      </c>
      <c r="J632">
        <v>0</v>
      </c>
      <c r="K632">
        <v>0</v>
      </c>
      <c r="L632">
        <v>10.3</v>
      </c>
    </row>
    <row r="633" spans="1:12" x14ac:dyDescent="0.25">
      <c r="A633" t="s">
        <v>120</v>
      </c>
      <c r="B633">
        <v>2020</v>
      </c>
      <c r="C633" t="str">
        <f t="shared" si="9"/>
        <v>Canada2020</v>
      </c>
      <c r="D633" s="3">
        <v>44196</v>
      </c>
      <c r="E633">
        <v>12</v>
      </c>
      <c r="F633">
        <v>64.825500000000005</v>
      </c>
      <c r="G633">
        <v>-124.84569999999999</v>
      </c>
      <c r="H633">
        <v>24</v>
      </c>
      <c r="I633">
        <v>0</v>
      </c>
      <c r="J633">
        <v>0</v>
      </c>
      <c r="K633">
        <v>0</v>
      </c>
      <c r="L633">
        <v>0</v>
      </c>
    </row>
    <row r="634" spans="1:12" x14ac:dyDescent="0.25">
      <c r="A634" t="s">
        <v>120</v>
      </c>
      <c r="B634">
        <v>2020</v>
      </c>
      <c r="C634" t="str">
        <f t="shared" si="9"/>
        <v>Canada2020</v>
      </c>
      <c r="D634" s="3">
        <v>44196</v>
      </c>
      <c r="E634">
        <v>12</v>
      </c>
      <c r="F634">
        <v>44.682000000000002</v>
      </c>
      <c r="G634">
        <v>-63.744300000000003</v>
      </c>
      <c r="H634">
        <v>1486</v>
      </c>
      <c r="I634">
        <v>65</v>
      </c>
      <c r="J634">
        <v>0</v>
      </c>
      <c r="K634">
        <v>0</v>
      </c>
      <c r="L634">
        <v>43.7</v>
      </c>
    </row>
    <row r="635" spans="1:12" x14ac:dyDescent="0.25">
      <c r="A635" t="s">
        <v>120</v>
      </c>
      <c r="B635">
        <v>2020</v>
      </c>
      <c r="C635" t="str">
        <f t="shared" si="9"/>
        <v>Canada2020</v>
      </c>
      <c r="D635" s="3">
        <v>44196</v>
      </c>
      <c r="E635">
        <v>12</v>
      </c>
      <c r="F635">
        <v>70.299800000000005</v>
      </c>
      <c r="G635">
        <v>-83.107600000000005</v>
      </c>
      <c r="H635">
        <v>266</v>
      </c>
      <c r="I635">
        <v>1</v>
      </c>
      <c r="J635">
        <v>0</v>
      </c>
      <c r="K635">
        <v>0</v>
      </c>
      <c r="L635">
        <v>3.8</v>
      </c>
    </row>
    <row r="636" spans="1:12" x14ac:dyDescent="0.25">
      <c r="A636" t="s">
        <v>120</v>
      </c>
      <c r="B636">
        <v>2020</v>
      </c>
      <c r="C636" t="str">
        <f t="shared" si="9"/>
        <v>Canada2020</v>
      </c>
      <c r="D636" s="3">
        <v>44196</v>
      </c>
      <c r="E636">
        <v>12</v>
      </c>
      <c r="F636">
        <v>51.253799999999998</v>
      </c>
      <c r="G636">
        <v>-85.3232</v>
      </c>
      <c r="H636">
        <v>189176</v>
      </c>
      <c r="I636">
        <v>4530</v>
      </c>
      <c r="J636">
        <v>0</v>
      </c>
      <c r="K636">
        <v>0</v>
      </c>
      <c r="L636">
        <v>23.9</v>
      </c>
    </row>
    <row r="637" spans="1:12" x14ac:dyDescent="0.25">
      <c r="A637" t="s">
        <v>120</v>
      </c>
      <c r="B637">
        <v>2020</v>
      </c>
      <c r="C637" t="str">
        <f t="shared" si="9"/>
        <v>Canada2020</v>
      </c>
      <c r="D637" s="3">
        <v>44196</v>
      </c>
      <c r="E637">
        <v>12</v>
      </c>
      <c r="F637">
        <v>46.5107</v>
      </c>
      <c r="G637">
        <v>-63.416800000000002</v>
      </c>
      <c r="H637">
        <v>94</v>
      </c>
      <c r="I637">
        <v>0</v>
      </c>
      <c r="J637">
        <v>0</v>
      </c>
      <c r="K637">
        <v>0</v>
      </c>
      <c r="L637">
        <v>0</v>
      </c>
    </row>
    <row r="638" spans="1:12" x14ac:dyDescent="0.25">
      <c r="A638" t="s">
        <v>120</v>
      </c>
      <c r="B638">
        <v>2020</v>
      </c>
      <c r="C638" t="str">
        <f t="shared" si="9"/>
        <v>Canada2020</v>
      </c>
      <c r="D638" s="3">
        <v>44196</v>
      </c>
      <c r="E638">
        <v>12</v>
      </c>
      <c r="F638">
        <v>52.939900000000002</v>
      </c>
      <c r="G638">
        <v>-73.549099999999996</v>
      </c>
      <c r="H638">
        <v>205661</v>
      </c>
      <c r="I638">
        <v>8356</v>
      </c>
      <c r="J638">
        <v>0</v>
      </c>
      <c r="K638">
        <v>0</v>
      </c>
      <c r="L638">
        <v>40.6</v>
      </c>
    </row>
    <row r="639" spans="1:12" x14ac:dyDescent="0.25">
      <c r="A639" t="s">
        <v>120</v>
      </c>
      <c r="B639">
        <v>2020</v>
      </c>
      <c r="C639" t="str">
        <f t="shared" si="9"/>
        <v>Canada2020</v>
      </c>
      <c r="D639" s="3">
        <v>44196</v>
      </c>
      <c r="E639">
        <v>12</v>
      </c>
      <c r="F639">
        <v>0</v>
      </c>
      <c r="G639">
        <v>0</v>
      </c>
      <c r="H639">
        <v>13</v>
      </c>
      <c r="I639">
        <v>0</v>
      </c>
      <c r="J639">
        <v>0</v>
      </c>
      <c r="K639">
        <v>0</v>
      </c>
      <c r="L639">
        <v>0</v>
      </c>
    </row>
    <row r="640" spans="1:12" x14ac:dyDescent="0.25">
      <c r="A640" t="s">
        <v>120</v>
      </c>
      <c r="B640">
        <v>2020</v>
      </c>
      <c r="C640" t="str">
        <f t="shared" si="9"/>
        <v>Canada2020</v>
      </c>
      <c r="D640" s="3">
        <v>44196</v>
      </c>
      <c r="E640">
        <v>12</v>
      </c>
      <c r="F640">
        <v>52.939900000000002</v>
      </c>
      <c r="G640">
        <v>-106.4509</v>
      </c>
      <c r="H640">
        <v>15349</v>
      </c>
      <c r="I640">
        <v>155</v>
      </c>
      <c r="J640">
        <v>0</v>
      </c>
      <c r="K640">
        <v>0</v>
      </c>
      <c r="L640">
        <v>10.1</v>
      </c>
    </row>
    <row r="641" spans="1:12" x14ac:dyDescent="0.25">
      <c r="A641" t="s">
        <v>120</v>
      </c>
      <c r="B641">
        <v>2020</v>
      </c>
      <c r="C641" t="str">
        <f t="shared" si="9"/>
        <v>Canada2020</v>
      </c>
      <c r="D641" s="3">
        <v>44196</v>
      </c>
      <c r="E641">
        <v>12</v>
      </c>
      <c r="F641">
        <v>64.282300000000006</v>
      </c>
      <c r="G641">
        <v>-135</v>
      </c>
      <c r="H641">
        <v>60</v>
      </c>
      <c r="I641">
        <v>1</v>
      </c>
      <c r="J641">
        <v>0</v>
      </c>
      <c r="K641">
        <v>0</v>
      </c>
      <c r="L641">
        <v>16.7</v>
      </c>
    </row>
    <row r="642" spans="1:12" x14ac:dyDescent="0.25">
      <c r="A642" t="s">
        <v>26</v>
      </c>
      <c r="B642">
        <v>2020</v>
      </c>
      <c r="C642" t="str">
        <f t="shared" si="9"/>
        <v>Central African Republic2020</v>
      </c>
      <c r="D642" s="3">
        <v>44196</v>
      </c>
      <c r="E642">
        <v>12</v>
      </c>
      <c r="F642">
        <v>6.6111000000000004</v>
      </c>
      <c r="G642">
        <v>20.939399999999999</v>
      </c>
      <c r="H642">
        <v>4963</v>
      </c>
      <c r="I642">
        <v>63</v>
      </c>
      <c r="J642">
        <v>1924</v>
      </c>
      <c r="K642">
        <v>2976</v>
      </c>
      <c r="L642">
        <v>12.7</v>
      </c>
    </row>
    <row r="643" spans="1:12" x14ac:dyDescent="0.25">
      <c r="A643" t="s">
        <v>28</v>
      </c>
      <c r="B643">
        <v>2020</v>
      </c>
      <c r="C643" t="str">
        <f t="shared" ref="C643:C706" si="10">A643&amp;B643</f>
        <v>Chad2020</v>
      </c>
      <c r="D643" s="3">
        <v>44196</v>
      </c>
      <c r="E643">
        <v>12</v>
      </c>
      <c r="F643">
        <v>15.4542</v>
      </c>
      <c r="G643">
        <v>18.732199999999999</v>
      </c>
      <c r="H643">
        <v>2113</v>
      </c>
      <c r="I643">
        <v>104</v>
      </c>
      <c r="J643">
        <v>1704</v>
      </c>
      <c r="K643">
        <v>305</v>
      </c>
      <c r="L643">
        <v>49.2</v>
      </c>
    </row>
    <row r="644" spans="1:12" x14ac:dyDescent="0.25">
      <c r="A644" t="s">
        <v>122</v>
      </c>
      <c r="B644">
        <v>2020</v>
      </c>
      <c r="C644" t="str">
        <f t="shared" si="10"/>
        <v>Chile2020</v>
      </c>
      <c r="D644" s="3">
        <v>44196</v>
      </c>
      <c r="E644">
        <v>12</v>
      </c>
      <c r="F644">
        <v>-35.6751</v>
      </c>
      <c r="G644">
        <v>-71.543000000000006</v>
      </c>
      <c r="H644">
        <v>608973</v>
      </c>
      <c r="I644">
        <v>16608</v>
      </c>
      <c r="J644">
        <v>577382</v>
      </c>
      <c r="K644">
        <v>14983</v>
      </c>
      <c r="L644">
        <v>27.3</v>
      </c>
    </row>
    <row r="645" spans="1:12" x14ac:dyDescent="0.25">
      <c r="A645" t="s">
        <v>352</v>
      </c>
      <c r="B645">
        <v>2020</v>
      </c>
      <c r="C645" t="str">
        <f t="shared" si="10"/>
        <v>China2020</v>
      </c>
      <c r="D645" s="3">
        <v>44196</v>
      </c>
      <c r="E645">
        <v>12</v>
      </c>
      <c r="F645">
        <v>31.825700000000001</v>
      </c>
      <c r="G645">
        <v>117.2264</v>
      </c>
      <c r="H645">
        <v>993</v>
      </c>
      <c r="I645">
        <v>6</v>
      </c>
      <c r="J645">
        <v>986</v>
      </c>
      <c r="K645">
        <v>1</v>
      </c>
      <c r="L645">
        <v>6</v>
      </c>
    </row>
    <row r="646" spans="1:12" x14ac:dyDescent="0.25">
      <c r="A646" t="s">
        <v>352</v>
      </c>
      <c r="B646">
        <v>2020</v>
      </c>
      <c r="C646" t="str">
        <f t="shared" si="10"/>
        <v>China2020</v>
      </c>
      <c r="D646" s="3">
        <v>44196</v>
      </c>
      <c r="E646">
        <v>12</v>
      </c>
      <c r="F646">
        <v>40.182400000000001</v>
      </c>
      <c r="G646">
        <v>116.41419999999999</v>
      </c>
      <c r="H646">
        <v>987</v>
      </c>
      <c r="I646">
        <v>9</v>
      </c>
      <c r="J646">
        <v>944</v>
      </c>
      <c r="K646">
        <v>34</v>
      </c>
      <c r="L646">
        <v>9.1</v>
      </c>
    </row>
    <row r="647" spans="1:12" x14ac:dyDescent="0.25">
      <c r="A647" t="s">
        <v>352</v>
      </c>
      <c r="B647">
        <v>2020</v>
      </c>
      <c r="C647" t="str">
        <f t="shared" si="10"/>
        <v>China2020</v>
      </c>
      <c r="D647" s="3">
        <v>44196</v>
      </c>
      <c r="E647">
        <v>12</v>
      </c>
      <c r="F647">
        <v>30.057200000000002</v>
      </c>
      <c r="G647">
        <v>107.874</v>
      </c>
      <c r="H647">
        <v>590</v>
      </c>
      <c r="I647">
        <v>6</v>
      </c>
      <c r="J647">
        <v>584</v>
      </c>
      <c r="K647">
        <v>0</v>
      </c>
      <c r="L647">
        <v>10.199999999999999</v>
      </c>
    </row>
    <row r="648" spans="1:12" x14ac:dyDescent="0.25">
      <c r="A648" t="s">
        <v>352</v>
      </c>
      <c r="B648">
        <v>2020</v>
      </c>
      <c r="C648" t="str">
        <f t="shared" si="10"/>
        <v>China2020</v>
      </c>
      <c r="D648" s="3">
        <v>44196</v>
      </c>
      <c r="E648">
        <v>12</v>
      </c>
      <c r="F648">
        <v>26.078900000000001</v>
      </c>
      <c r="G648">
        <v>117.98739999999999</v>
      </c>
      <c r="H648">
        <v>513</v>
      </c>
      <c r="I648">
        <v>1</v>
      </c>
      <c r="J648">
        <v>488</v>
      </c>
      <c r="K648">
        <v>24</v>
      </c>
      <c r="L648">
        <v>1.9</v>
      </c>
    </row>
    <row r="649" spans="1:12" x14ac:dyDescent="0.25">
      <c r="A649" t="s">
        <v>352</v>
      </c>
      <c r="B649">
        <v>2020</v>
      </c>
      <c r="C649" t="str">
        <f t="shared" si="10"/>
        <v>China2020</v>
      </c>
      <c r="D649" s="3">
        <v>44196</v>
      </c>
      <c r="E649">
        <v>12</v>
      </c>
      <c r="F649">
        <v>35.751800000000003</v>
      </c>
      <c r="G649">
        <v>104.2861</v>
      </c>
      <c r="H649">
        <v>182</v>
      </c>
      <c r="I649">
        <v>2</v>
      </c>
      <c r="J649">
        <v>180</v>
      </c>
      <c r="K649">
        <v>0</v>
      </c>
      <c r="L649">
        <v>11</v>
      </c>
    </row>
    <row r="650" spans="1:12" x14ac:dyDescent="0.25">
      <c r="A650" t="s">
        <v>352</v>
      </c>
      <c r="B650">
        <v>2020</v>
      </c>
      <c r="C650" t="str">
        <f t="shared" si="10"/>
        <v>China2020</v>
      </c>
      <c r="D650" s="3">
        <v>44196</v>
      </c>
      <c r="E650">
        <v>12</v>
      </c>
      <c r="F650">
        <v>23.341699999999999</v>
      </c>
      <c r="G650">
        <v>113.42440000000001</v>
      </c>
      <c r="H650">
        <v>2046</v>
      </c>
      <c r="I650">
        <v>8</v>
      </c>
      <c r="J650">
        <v>2010</v>
      </c>
      <c r="K650">
        <v>28</v>
      </c>
      <c r="L650">
        <v>3.9</v>
      </c>
    </row>
    <row r="651" spans="1:12" x14ac:dyDescent="0.25">
      <c r="A651" t="s">
        <v>352</v>
      </c>
      <c r="B651">
        <v>2020</v>
      </c>
      <c r="C651" t="str">
        <f t="shared" si="10"/>
        <v>China2020</v>
      </c>
      <c r="D651" s="3">
        <v>44196</v>
      </c>
      <c r="E651">
        <v>12</v>
      </c>
      <c r="F651">
        <v>23.829799999999999</v>
      </c>
      <c r="G651">
        <v>108.7881</v>
      </c>
      <c r="H651">
        <v>264</v>
      </c>
      <c r="I651">
        <v>2</v>
      </c>
      <c r="J651">
        <v>261</v>
      </c>
      <c r="K651">
        <v>1</v>
      </c>
      <c r="L651">
        <v>7.6</v>
      </c>
    </row>
    <row r="652" spans="1:12" x14ac:dyDescent="0.25">
      <c r="A652" t="s">
        <v>352</v>
      </c>
      <c r="B652">
        <v>2020</v>
      </c>
      <c r="C652" t="str">
        <f t="shared" si="10"/>
        <v>China2020</v>
      </c>
      <c r="D652" s="3">
        <v>44196</v>
      </c>
      <c r="E652">
        <v>12</v>
      </c>
      <c r="F652">
        <v>26.8154</v>
      </c>
      <c r="G652">
        <v>106.87479999999999</v>
      </c>
      <c r="H652">
        <v>147</v>
      </c>
      <c r="I652">
        <v>2</v>
      </c>
      <c r="J652">
        <v>145</v>
      </c>
      <c r="K652">
        <v>0</v>
      </c>
      <c r="L652">
        <v>13.6</v>
      </c>
    </row>
    <row r="653" spans="1:12" x14ac:dyDescent="0.25">
      <c r="A653" t="s">
        <v>352</v>
      </c>
      <c r="B653">
        <v>2020</v>
      </c>
      <c r="C653" t="str">
        <f t="shared" si="10"/>
        <v>China2020</v>
      </c>
      <c r="D653" s="3">
        <v>44196</v>
      </c>
      <c r="E653">
        <v>12</v>
      </c>
      <c r="F653">
        <v>19.195900000000002</v>
      </c>
      <c r="G653">
        <v>109.7453</v>
      </c>
      <c r="H653">
        <v>171</v>
      </c>
      <c r="I653">
        <v>6</v>
      </c>
      <c r="J653">
        <v>165</v>
      </c>
      <c r="K653">
        <v>0</v>
      </c>
      <c r="L653">
        <v>35.1</v>
      </c>
    </row>
    <row r="654" spans="1:12" x14ac:dyDescent="0.25">
      <c r="A654" t="s">
        <v>352</v>
      </c>
      <c r="B654">
        <v>2020</v>
      </c>
      <c r="C654" t="str">
        <f t="shared" si="10"/>
        <v>China2020</v>
      </c>
      <c r="D654" s="3">
        <v>44196</v>
      </c>
      <c r="E654">
        <v>12</v>
      </c>
      <c r="F654">
        <v>39.548999999999999</v>
      </c>
      <c r="G654">
        <v>116.1306</v>
      </c>
      <c r="H654">
        <v>373</v>
      </c>
      <c r="I654">
        <v>6</v>
      </c>
      <c r="J654">
        <v>0</v>
      </c>
      <c r="K654">
        <v>0</v>
      </c>
      <c r="L654">
        <v>16.100000000000001</v>
      </c>
    </row>
    <row r="655" spans="1:12" x14ac:dyDescent="0.25">
      <c r="A655" t="s">
        <v>352</v>
      </c>
      <c r="B655">
        <v>2020</v>
      </c>
      <c r="C655" t="str">
        <f t="shared" si="10"/>
        <v>China2020</v>
      </c>
      <c r="D655" s="3">
        <v>44196</v>
      </c>
      <c r="E655">
        <v>12</v>
      </c>
      <c r="F655">
        <v>47.862000000000002</v>
      </c>
      <c r="G655">
        <v>127.7615</v>
      </c>
      <c r="H655">
        <v>964</v>
      </c>
      <c r="I655">
        <v>13</v>
      </c>
      <c r="J655">
        <v>942</v>
      </c>
      <c r="K655">
        <v>9</v>
      </c>
      <c r="L655">
        <v>13.5</v>
      </c>
    </row>
    <row r="656" spans="1:12" x14ac:dyDescent="0.25">
      <c r="A656" t="s">
        <v>352</v>
      </c>
      <c r="B656">
        <v>2020</v>
      </c>
      <c r="C656" t="str">
        <f t="shared" si="10"/>
        <v>China2020</v>
      </c>
      <c r="D656" s="3">
        <v>44196</v>
      </c>
      <c r="E656">
        <v>12</v>
      </c>
      <c r="F656">
        <v>37.895699999999998</v>
      </c>
      <c r="G656">
        <v>114.9042</v>
      </c>
      <c r="H656">
        <v>1299</v>
      </c>
      <c r="I656">
        <v>22</v>
      </c>
      <c r="J656">
        <v>367</v>
      </c>
      <c r="K656">
        <v>910</v>
      </c>
      <c r="L656">
        <v>16.899999999999999</v>
      </c>
    </row>
    <row r="657" spans="1:12" x14ac:dyDescent="0.25">
      <c r="A657" t="s">
        <v>352</v>
      </c>
      <c r="B657">
        <v>2020</v>
      </c>
      <c r="C657" t="str">
        <f t="shared" si="10"/>
        <v>China2020</v>
      </c>
      <c r="D657" s="3">
        <v>44196</v>
      </c>
      <c r="E657">
        <v>12</v>
      </c>
      <c r="F657">
        <v>22.3</v>
      </c>
      <c r="G657">
        <v>114.2</v>
      </c>
      <c r="H657">
        <v>8846</v>
      </c>
      <c r="I657">
        <v>148</v>
      </c>
      <c r="J657">
        <v>7813</v>
      </c>
      <c r="K657">
        <v>885</v>
      </c>
      <c r="L657">
        <v>16.7</v>
      </c>
    </row>
    <row r="658" spans="1:12" x14ac:dyDescent="0.25">
      <c r="A658" t="s">
        <v>352</v>
      </c>
      <c r="B658">
        <v>2020</v>
      </c>
      <c r="C658" t="str">
        <f t="shared" si="10"/>
        <v>China2020</v>
      </c>
      <c r="D658" s="3">
        <v>44196</v>
      </c>
      <c r="E658">
        <v>12</v>
      </c>
      <c r="F658">
        <v>30.9756</v>
      </c>
      <c r="G658">
        <v>112.27070000000001</v>
      </c>
      <c r="H658">
        <v>68149</v>
      </c>
      <c r="I658">
        <v>4512</v>
      </c>
      <c r="J658">
        <v>63637</v>
      </c>
      <c r="K658">
        <v>0</v>
      </c>
      <c r="L658">
        <v>66.2</v>
      </c>
    </row>
    <row r="659" spans="1:12" x14ac:dyDescent="0.25">
      <c r="A659" t="s">
        <v>352</v>
      </c>
      <c r="B659">
        <v>2020</v>
      </c>
      <c r="C659" t="str">
        <f t="shared" si="10"/>
        <v>China2020</v>
      </c>
      <c r="D659" s="3">
        <v>44196</v>
      </c>
      <c r="E659">
        <v>12</v>
      </c>
      <c r="F659">
        <v>27.610399999999998</v>
      </c>
      <c r="G659">
        <v>111.7088</v>
      </c>
      <c r="H659">
        <v>1021</v>
      </c>
      <c r="I659">
        <v>4</v>
      </c>
      <c r="J659">
        <v>1016</v>
      </c>
      <c r="K659">
        <v>1</v>
      </c>
      <c r="L659">
        <v>3.9</v>
      </c>
    </row>
    <row r="660" spans="1:12" x14ac:dyDescent="0.25">
      <c r="A660" t="s">
        <v>352</v>
      </c>
      <c r="B660">
        <v>2020</v>
      </c>
      <c r="C660" t="str">
        <f t="shared" si="10"/>
        <v>China2020</v>
      </c>
      <c r="D660" s="3">
        <v>44196</v>
      </c>
      <c r="E660">
        <v>12</v>
      </c>
      <c r="F660">
        <v>44.093499999999999</v>
      </c>
      <c r="G660">
        <v>113.9448</v>
      </c>
      <c r="H660">
        <v>364</v>
      </c>
      <c r="I660">
        <v>1</v>
      </c>
      <c r="J660">
        <v>340</v>
      </c>
      <c r="K660">
        <v>23</v>
      </c>
      <c r="L660">
        <v>2.7</v>
      </c>
    </row>
    <row r="661" spans="1:12" x14ac:dyDescent="0.25">
      <c r="A661" t="s">
        <v>352</v>
      </c>
      <c r="B661">
        <v>2020</v>
      </c>
      <c r="C661" t="str">
        <f t="shared" si="10"/>
        <v>China2020</v>
      </c>
      <c r="D661" s="3">
        <v>44196</v>
      </c>
      <c r="E661">
        <v>12</v>
      </c>
      <c r="F661">
        <v>32.9711</v>
      </c>
      <c r="G661">
        <v>119.455</v>
      </c>
      <c r="H661">
        <v>684</v>
      </c>
      <c r="I661">
        <v>0</v>
      </c>
      <c r="J661">
        <v>682</v>
      </c>
      <c r="K661">
        <v>2</v>
      </c>
      <c r="L661">
        <v>0</v>
      </c>
    </row>
    <row r="662" spans="1:12" x14ac:dyDescent="0.25">
      <c r="A662" t="s">
        <v>352</v>
      </c>
      <c r="B662">
        <v>2020</v>
      </c>
      <c r="C662" t="str">
        <f t="shared" si="10"/>
        <v>China2020</v>
      </c>
      <c r="D662" s="3">
        <v>44196</v>
      </c>
      <c r="E662">
        <v>12</v>
      </c>
      <c r="F662">
        <v>27.614000000000001</v>
      </c>
      <c r="G662">
        <v>115.7221</v>
      </c>
      <c r="H662">
        <v>935</v>
      </c>
      <c r="I662">
        <v>1</v>
      </c>
      <c r="J662">
        <v>934</v>
      </c>
      <c r="K662">
        <v>0</v>
      </c>
      <c r="L662">
        <v>1.1000000000000001</v>
      </c>
    </row>
    <row r="663" spans="1:12" x14ac:dyDescent="0.25">
      <c r="A663" t="s">
        <v>352</v>
      </c>
      <c r="B663">
        <v>2020</v>
      </c>
      <c r="C663" t="str">
        <f t="shared" si="10"/>
        <v>China2020</v>
      </c>
      <c r="D663" s="3">
        <v>44196</v>
      </c>
      <c r="E663">
        <v>12</v>
      </c>
      <c r="F663">
        <v>43.6661</v>
      </c>
      <c r="G663">
        <v>126.1923</v>
      </c>
      <c r="H663">
        <v>157</v>
      </c>
      <c r="I663">
        <v>2</v>
      </c>
      <c r="J663">
        <v>155</v>
      </c>
      <c r="K663">
        <v>0</v>
      </c>
      <c r="L663">
        <v>12.7</v>
      </c>
    </row>
    <row r="664" spans="1:12" x14ac:dyDescent="0.25">
      <c r="A664" t="s">
        <v>352</v>
      </c>
      <c r="B664">
        <v>2020</v>
      </c>
      <c r="C664" t="str">
        <f t="shared" si="10"/>
        <v>China2020</v>
      </c>
      <c r="D664" s="3">
        <v>44196</v>
      </c>
      <c r="E664">
        <v>12</v>
      </c>
      <c r="F664">
        <v>41.2956</v>
      </c>
      <c r="G664">
        <v>122.60850000000001</v>
      </c>
      <c r="H664">
        <v>351</v>
      </c>
      <c r="I664">
        <v>2</v>
      </c>
      <c r="J664">
        <v>287</v>
      </c>
      <c r="K664">
        <v>62</v>
      </c>
      <c r="L664">
        <v>5.7</v>
      </c>
    </row>
    <row r="665" spans="1:12" x14ac:dyDescent="0.25">
      <c r="A665" t="s">
        <v>352</v>
      </c>
      <c r="B665">
        <v>2020</v>
      </c>
      <c r="C665" t="str">
        <f t="shared" si="10"/>
        <v>China2020</v>
      </c>
      <c r="D665" s="3">
        <v>44196</v>
      </c>
      <c r="E665">
        <v>12</v>
      </c>
      <c r="F665">
        <v>22.166699999999999</v>
      </c>
      <c r="G665">
        <v>113.55</v>
      </c>
      <c r="H665">
        <v>46</v>
      </c>
      <c r="I665">
        <v>0</v>
      </c>
      <c r="J665">
        <v>46</v>
      </c>
      <c r="K665">
        <v>0</v>
      </c>
      <c r="L665">
        <v>0</v>
      </c>
    </row>
    <row r="666" spans="1:12" x14ac:dyDescent="0.25">
      <c r="A666" t="s">
        <v>352</v>
      </c>
      <c r="B666">
        <v>2020</v>
      </c>
      <c r="C666" t="str">
        <f t="shared" si="10"/>
        <v>China2020</v>
      </c>
      <c r="D666" s="3">
        <v>44196</v>
      </c>
      <c r="E666">
        <v>12</v>
      </c>
      <c r="F666">
        <v>37.269199999999998</v>
      </c>
      <c r="G666">
        <v>106.16549999999999</v>
      </c>
      <c r="H666">
        <v>75</v>
      </c>
      <c r="I666">
        <v>0</v>
      </c>
      <c r="J666">
        <v>75</v>
      </c>
      <c r="K666">
        <v>0</v>
      </c>
      <c r="L666">
        <v>0</v>
      </c>
    </row>
    <row r="667" spans="1:12" x14ac:dyDescent="0.25">
      <c r="A667" t="s">
        <v>352</v>
      </c>
      <c r="B667">
        <v>2020</v>
      </c>
      <c r="C667" t="str">
        <f t="shared" si="10"/>
        <v>China2020</v>
      </c>
      <c r="D667" s="3">
        <v>44196</v>
      </c>
      <c r="E667">
        <v>12</v>
      </c>
      <c r="F667">
        <v>35.745199999999997</v>
      </c>
      <c r="G667">
        <v>95.995599999999996</v>
      </c>
      <c r="H667">
        <v>18</v>
      </c>
      <c r="I667">
        <v>0</v>
      </c>
      <c r="J667">
        <v>18</v>
      </c>
      <c r="K667">
        <v>0</v>
      </c>
      <c r="L667">
        <v>0</v>
      </c>
    </row>
    <row r="668" spans="1:12" x14ac:dyDescent="0.25">
      <c r="A668" t="s">
        <v>352</v>
      </c>
      <c r="B668">
        <v>2020</v>
      </c>
      <c r="C668" t="str">
        <f t="shared" si="10"/>
        <v>China2020</v>
      </c>
      <c r="D668" s="3">
        <v>44196</v>
      </c>
      <c r="E668">
        <v>12</v>
      </c>
      <c r="F668">
        <v>35.191699999999997</v>
      </c>
      <c r="G668">
        <v>108.87009999999999</v>
      </c>
      <c r="H668">
        <v>507</v>
      </c>
      <c r="I668">
        <v>3</v>
      </c>
      <c r="J668">
        <v>490</v>
      </c>
      <c r="K668">
        <v>14</v>
      </c>
      <c r="L668">
        <v>5.9</v>
      </c>
    </row>
    <row r="669" spans="1:12" x14ac:dyDescent="0.25">
      <c r="A669" t="s">
        <v>352</v>
      </c>
      <c r="B669">
        <v>2020</v>
      </c>
      <c r="C669" t="str">
        <f t="shared" si="10"/>
        <v>China2020</v>
      </c>
      <c r="D669" s="3">
        <v>44196</v>
      </c>
      <c r="E669">
        <v>12</v>
      </c>
      <c r="F669">
        <v>36.342700000000001</v>
      </c>
      <c r="G669">
        <v>118.1498</v>
      </c>
      <c r="H669">
        <v>862</v>
      </c>
      <c r="I669">
        <v>7</v>
      </c>
      <c r="J669">
        <v>847</v>
      </c>
      <c r="K669">
        <v>8</v>
      </c>
      <c r="L669">
        <v>8.1</v>
      </c>
    </row>
    <row r="670" spans="1:12" x14ac:dyDescent="0.25">
      <c r="A670" t="s">
        <v>352</v>
      </c>
      <c r="B670">
        <v>2020</v>
      </c>
      <c r="C670" t="str">
        <f t="shared" si="10"/>
        <v>China2020</v>
      </c>
      <c r="D670" s="3">
        <v>44196</v>
      </c>
      <c r="E670">
        <v>12</v>
      </c>
      <c r="F670">
        <v>31.202000000000002</v>
      </c>
      <c r="G670">
        <v>121.4491</v>
      </c>
      <c r="H670">
        <v>1516</v>
      </c>
      <c r="I670">
        <v>7</v>
      </c>
      <c r="J670">
        <v>1412</v>
      </c>
      <c r="K670">
        <v>97</v>
      </c>
      <c r="L670">
        <v>4.5999999999999996</v>
      </c>
    </row>
    <row r="671" spans="1:12" x14ac:dyDescent="0.25">
      <c r="A671" t="s">
        <v>352</v>
      </c>
      <c r="B671">
        <v>2020</v>
      </c>
      <c r="C671" t="str">
        <f t="shared" si="10"/>
        <v>China2020</v>
      </c>
      <c r="D671" s="3">
        <v>44196</v>
      </c>
      <c r="E671">
        <v>12</v>
      </c>
      <c r="F671">
        <v>37.5777</v>
      </c>
      <c r="G671">
        <v>112.29219999999999</v>
      </c>
      <c r="H671">
        <v>224</v>
      </c>
      <c r="I671">
        <v>0</v>
      </c>
      <c r="J671">
        <v>221</v>
      </c>
      <c r="K671">
        <v>3</v>
      </c>
      <c r="L671">
        <v>0</v>
      </c>
    </row>
    <row r="672" spans="1:12" x14ac:dyDescent="0.25">
      <c r="A672" t="s">
        <v>352</v>
      </c>
      <c r="B672">
        <v>2020</v>
      </c>
      <c r="C672" t="str">
        <f t="shared" si="10"/>
        <v>China2020</v>
      </c>
      <c r="D672" s="3">
        <v>44196</v>
      </c>
      <c r="E672">
        <v>12</v>
      </c>
      <c r="F672">
        <v>30.617100000000001</v>
      </c>
      <c r="G672">
        <v>102.7103</v>
      </c>
      <c r="H672">
        <v>853</v>
      </c>
      <c r="I672">
        <v>3</v>
      </c>
      <c r="J672">
        <v>822</v>
      </c>
      <c r="K672">
        <v>28</v>
      </c>
      <c r="L672">
        <v>3.5</v>
      </c>
    </row>
    <row r="673" spans="1:12" x14ac:dyDescent="0.25">
      <c r="A673" t="s">
        <v>352</v>
      </c>
      <c r="B673">
        <v>2020</v>
      </c>
      <c r="C673" t="str">
        <f t="shared" si="10"/>
        <v>China2020</v>
      </c>
      <c r="D673" s="3">
        <v>44196</v>
      </c>
      <c r="E673">
        <v>12</v>
      </c>
      <c r="F673">
        <v>39.305399999999999</v>
      </c>
      <c r="G673">
        <v>117.32299999999999</v>
      </c>
      <c r="H673">
        <v>309</v>
      </c>
      <c r="I673">
        <v>3</v>
      </c>
      <c r="J673">
        <v>300</v>
      </c>
      <c r="K673">
        <v>6</v>
      </c>
      <c r="L673">
        <v>9.6999999999999993</v>
      </c>
    </row>
    <row r="674" spans="1:12" x14ac:dyDescent="0.25">
      <c r="A674" t="s">
        <v>352</v>
      </c>
      <c r="B674">
        <v>2020</v>
      </c>
      <c r="C674" t="str">
        <f t="shared" si="10"/>
        <v>China2020</v>
      </c>
      <c r="D674" s="3">
        <v>44196</v>
      </c>
      <c r="E674">
        <v>12</v>
      </c>
      <c r="F674">
        <v>31.692699999999999</v>
      </c>
      <c r="G674">
        <v>88.092399999999998</v>
      </c>
      <c r="H674">
        <v>1</v>
      </c>
      <c r="I674">
        <v>0</v>
      </c>
      <c r="J674">
        <v>1</v>
      </c>
      <c r="K674">
        <v>0</v>
      </c>
      <c r="L674">
        <v>0</v>
      </c>
    </row>
    <row r="675" spans="1:12" x14ac:dyDescent="0.25">
      <c r="A675" t="s">
        <v>352</v>
      </c>
      <c r="B675">
        <v>2020</v>
      </c>
      <c r="C675" t="str">
        <f t="shared" si="10"/>
        <v>China2020</v>
      </c>
      <c r="D675" s="3">
        <v>44196</v>
      </c>
      <c r="E675">
        <v>12</v>
      </c>
      <c r="F675">
        <v>0</v>
      </c>
      <c r="G675">
        <v>0</v>
      </c>
      <c r="H675">
        <v>6608</v>
      </c>
      <c r="I675">
        <v>0</v>
      </c>
      <c r="J675">
        <v>0</v>
      </c>
      <c r="K675">
        <v>6608</v>
      </c>
      <c r="L675">
        <v>0</v>
      </c>
    </row>
    <row r="676" spans="1:12" x14ac:dyDescent="0.25">
      <c r="A676" t="s">
        <v>352</v>
      </c>
      <c r="B676">
        <v>2020</v>
      </c>
      <c r="C676" t="str">
        <f t="shared" si="10"/>
        <v>China2020</v>
      </c>
      <c r="D676" s="3">
        <v>44196</v>
      </c>
      <c r="E676">
        <v>12</v>
      </c>
      <c r="F676">
        <v>41.112900000000003</v>
      </c>
      <c r="G676">
        <v>85.240099999999998</v>
      </c>
      <c r="H676">
        <v>980</v>
      </c>
      <c r="I676">
        <v>3</v>
      </c>
      <c r="J676">
        <v>977</v>
      </c>
      <c r="K676">
        <v>0</v>
      </c>
      <c r="L676">
        <v>3.1</v>
      </c>
    </row>
    <row r="677" spans="1:12" x14ac:dyDescent="0.25">
      <c r="A677" t="s">
        <v>352</v>
      </c>
      <c r="B677">
        <v>2020</v>
      </c>
      <c r="C677" t="str">
        <f t="shared" si="10"/>
        <v>China2020</v>
      </c>
      <c r="D677" s="3">
        <v>44196</v>
      </c>
      <c r="E677">
        <v>12</v>
      </c>
      <c r="F677">
        <v>24.974</v>
      </c>
      <c r="G677">
        <v>101.48699999999999</v>
      </c>
      <c r="H677">
        <v>230</v>
      </c>
      <c r="I677">
        <v>2</v>
      </c>
      <c r="J677">
        <v>215</v>
      </c>
      <c r="K677">
        <v>13</v>
      </c>
      <c r="L677">
        <v>8.6999999999999993</v>
      </c>
    </row>
    <row r="678" spans="1:12" x14ac:dyDescent="0.25">
      <c r="A678" t="s">
        <v>352</v>
      </c>
      <c r="B678">
        <v>2020</v>
      </c>
      <c r="C678" t="str">
        <f t="shared" si="10"/>
        <v>China2020</v>
      </c>
      <c r="D678" s="3">
        <v>44196</v>
      </c>
      <c r="E678">
        <v>12</v>
      </c>
      <c r="F678">
        <v>29.183199999999999</v>
      </c>
      <c r="G678">
        <v>120.0934</v>
      </c>
      <c r="H678">
        <v>1306</v>
      </c>
      <c r="I678">
        <v>1</v>
      </c>
      <c r="J678">
        <v>1293</v>
      </c>
      <c r="K678">
        <v>12</v>
      </c>
      <c r="L678">
        <v>0.8</v>
      </c>
    </row>
    <row r="679" spans="1:12" x14ac:dyDescent="0.25">
      <c r="A679" t="s">
        <v>124</v>
      </c>
      <c r="B679">
        <v>2020</v>
      </c>
      <c r="C679" t="str">
        <f t="shared" si="10"/>
        <v>Colombia2020</v>
      </c>
      <c r="D679" s="3">
        <v>44196</v>
      </c>
      <c r="E679">
        <v>12</v>
      </c>
      <c r="F679">
        <v>4.5709</v>
      </c>
      <c r="G679">
        <v>-74.297300000000007</v>
      </c>
      <c r="H679">
        <v>1642775</v>
      </c>
      <c r="I679">
        <v>43213</v>
      </c>
      <c r="J679">
        <v>1508419</v>
      </c>
      <c r="K679">
        <v>91143</v>
      </c>
      <c r="L679">
        <v>26.3</v>
      </c>
    </row>
    <row r="680" spans="1:12" x14ac:dyDescent="0.25">
      <c r="A680" t="s">
        <v>30</v>
      </c>
      <c r="B680">
        <v>2020</v>
      </c>
      <c r="C680" t="str">
        <f t="shared" si="10"/>
        <v>Comoros2020</v>
      </c>
      <c r="D680" s="3">
        <v>44196</v>
      </c>
      <c r="E680">
        <v>12</v>
      </c>
      <c r="F680">
        <v>-11.6455</v>
      </c>
      <c r="G680">
        <v>43.333300000000001</v>
      </c>
      <c r="H680">
        <v>823</v>
      </c>
      <c r="I680">
        <v>10</v>
      </c>
      <c r="J680">
        <v>705</v>
      </c>
      <c r="K680">
        <v>108</v>
      </c>
      <c r="L680">
        <v>12.2</v>
      </c>
    </row>
    <row r="681" spans="1:12" x14ac:dyDescent="0.25">
      <c r="A681" t="s">
        <v>427</v>
      </c>
      <c r="B681">
        <v>2020</v>
      </c>
      <c r="C681" t="str">
        <f t="shared" si="10"/>
        <v>Congo (Brazzaville)2020</v>
      </c>
      <c r="D681" s="3">
        <v>44196</v>
      </c>
      <c r="E681">
        <v>12</v>
      </c>
      <c r="F681">
        <v>-0.22800000000000001</v>
      </c>
      <c r="G681">
        <v>15.8277</v>
      </c>
      <c r="H681">
        <v>7107</v>
      </c>
      <c r="I681">
        <v>108</v>
      </c>
      <c r="J681">
        <v>5846</v>
      </c>
      <c r="K681">
        <v>1153</v>
      </c>
      <c r="L681">
        <v>15.2</v>
      </c>
    </row>
    <row r="682" spans="1:12" x14ac:dyDescent="0.25">
      <c r="A682" t="s">
        <v>428</v>
      </c>
      <c r="B682">
        <v>2020</v>
      </c>
      <c r="C682" t="str">
        <f t="shared" si="10"/>
        <v>Congo (Kinshasa)2020</v>
      </c>
      <c r="D682" s="3">
        <v>44196</v>
      </c>
      <c r="E682">
        <v>12</v>
      </c>
      <c r="F682">
        <v>-4.0382999999999996</v>
      </c>
      <c r="G682">
        <v>21.758700000000001</v>
      </c>
      <c r="H682">
        <v>17658</v>
      </c>
      <c r="I682">
        <v>591</v>
      </c>
      <c r="J682">
        <v>14701</v>
      </c>
      <c r="K682">
        <v>2366</v>
      </c>
      <c r="L682">
        <v>33.5</v>
      </c>
    </row>
    <row r="683" spans="1:12" x14ac:dyDescent="0.25">
      <c r="A683" t="s">
        <v>126</v>
      </c>
      <c r="B683">
        <v>2020</v>
      </c>
      <c r="C683" t="str">
        <f t="shared" si="10"/>
        <v>Costa Rica2020</v>
      </c>
      <c r="D683" s="3">
        <v>44196</v>
      </c>
      <c r="E683">
        <v>12</v>
      </c>
      <c r="F683">
        <v>9.7489000000000008</v>
      </c>
      <c r="G683">
        <v>-83.753399999999999</v>
      </c>
      <c r="H683">
        <v>169321</v>
      </c>
      <c r="I683">
        <v>2185</v>
      </c>
      <c r="J683">
        <v>131923</v>
      </c>
      <c r="K683">
        <v>35213</v>
      </c>
      <c r="L683">
        <v>12.9</v>
      </c>
    </row>
    <row r="684" spans="1:12" x14ac:dyDescent="0.25">
      <c r="A684" t="s">
        <v>429</v>
      </c>
      <c r="B684">
        <v>2020</v>
      </c>
      <c r="C684" t="str">
        <f t="shared" si="10"/>
        <v>Cote d'Ivoire2020</v>
      </c>
      <c r="D684" s="3">
        <v>44196</v>
      </c>
      <c r="E684">
        <v>12</v>
      </c>
      <c r="F684">
        <v>7.54</v>
      </c>
      <c r="G684">
        <v>-5.5471000000000004</v>
      </c>
      <c r="H684">
        <v>22490</v>
      </c>
      <c r="I684">
        <v>137</v>
      </c>
      <c r="J684">
        <v>21934</v>
      </c>
      <c r="K684">
        <v>419</v>
      </c>
      <c r="L684">
        <v>6.1</v>
      </c>
    </row>
    <row r="685" spans="1:12" x14ac:dyDescent="0.25">
      <c r="A685" t="s">
        <v>236</v>
      </c>
      <c r="B685">
        <v>2020</v>
      </c>
      <c r="C685" t="str">
        <f t="shared" si="10"/>
        <v>Croatia2020</v>
      </c>
      <c r="D685" s="3">
        <v>44196</v>
      </c>
      <c r="E685">
        <v>12</v>
      </c>
      <c r="F685">
        <v>45.1</v>
      </c>
      <c r="G685">
        <v>15.2</v>
      </c>
      <c r="H685">
        <v>210837</v>
      </c>
      <c r="I685">
        <v>3920</v>
      </c>
      <c r="J685">
        <v>198018</v>
      </c>
      <c r="K685">
        <v>8899</v>
      </c>
      <c r="L685">
        <v>18.600000000000001</v>
      </c>
    </row>
    <row r="686" spans="1:12" x14ac:dyDescent="0.25">
      <c r="A686" t="s">
        <v>128</v>
      </c>
      <c r="B686">
        <v>2020</v>
      </c>
      <c r="C686" t="str">
        <f t="shared" si="10"/>
        <v>Cuba2020</v>
      </c>
      <c r="D686" s="3">
        <v>44196</v>
      </c>
      <c r="E686">
        <v>12</v>
      </c>
      <c r="F686">
        <v>21.521757000000001</v>
      </c>
      <c r="G686">
        <v>-77.781166999999996</v>
      </c>
      <c r="H686">
        <v>11863</v>
      </c>
      <c r="I686">
        <v>146</v>
      </c>
      <c r="J686">
        <v>10125</v>
      </c>
      <c r="K686">
        <v>1592</v>
      </c>
      <c r="L686">
        <v>12.3</v>
      </c>
    </row>
    <row r="687" spans="1:12" x14ac:dyDescent="0.25">
      <c r="A687" t="s">
        <v>238</v>
      </c>
      <c r="B687">
        <v>2020</v>
      </c>
      <c r="C687" t="str">
        <f t="shared" si="10"/>
        <v>Cyprus2020</v>
      </c>
      <c r="D687" s="3">
        <v>44196</v>
      </c>
      <c r="E687">
        <v>12</v>
      </c>
      <c r="F687">
        <v>35.126399999999997</v>
      </c>
      <c r="G687">
        <v>33.429900000000004</v>
      </c>
      <c r="H687">
        <v>22346</v>
      </c>
      <c r="I687">
        <v>120</v>
      </c>
      <c r="J687">
        <v>2057</v>
      </c>
      <c r="K687">
        <v>20169</v>
      </c>
      <c r="L687">
        <v>5.4</v>
      </c>
    </row>
    <row r="688" spans="1:12" x14ac:dyDescent="0.25">
      <c r="A688" t="s">
        <v>405</v>
      </c>
      <c r="B688">
        <v>2020</v>
      </c>
      <c r="C688" t="str">
        <f t="shared" si="10"/>
        <v>Czechia2020</v>
      </c>
      <c r="D688" s="3">
        <v>44196</v>
      </c>
      <c r="E688">
        <v>12</v>
      </c>
      <c r="F688">
        <v>49.817500000000003</v>
      </c>
      <c r="G688">
        <v>15.473000000000001</v>
      </c>
      <c r="H688">
        <v>718661</v>
      </c>
      <c r="I688">
        <v>11580</v>
      </c>
      <c r="J688">
        <v>592581</v>
      </c>
      <c r="K688">
        <v>114500</v>
      </c>
      <c r="L688">
        <v>16.100000000000001</v>
      </c>
    </row>
    <row r="689" spans="1:12" x14ac:dyDescent="0.25">
      <c r="A689" t="s">
        <v>242</v>
      </c>
      <c r="B689">
        <v>2020</v>
      </c>
      <c r="C689" t="str">
        <f t="shared" si="10"/>
        <v>Denmark2020</v>
      </c>
      <c r="D689" s="3">
        <v>44196</v>
      </c>
      <c r="E689">
        <v>12</v>
      </c>
      <c r="F689">
        <v>56.2639</v>
      </c>
      <c r="G689">
        <v>9.5017999999999994</v>
      </c>
      <c r="H689">
        <v>163479</v>
      </c>
      <c r="I689">
        <v>1298</v>
      </c>
      <c r="J689">
        <v>127276</v>
      </c>
      <c r="K689">
        <v>34905</v>
      </c>
      <c r="L689">
        <v>7.9</v>
      </c>
    </row>
    <row r="690" spans="1:12" x14ac:dyDescent="0.25">
      <c r="A690" t="s">
        <v>242</v>
      </c>
      <c r="B690">
        <v>2020</v>
      </c>
      <c r="C690" t="str">
        <f t="shared" si="10"/>
        <v>Denmark2020</v>
      </c>
      <c r="D690" s="3">
        <v>44196</v>
      </c>
      <c r="E690">
        <v>12</v>
      </c>
      <c r="F690">
        <v>61.892600000000002</v>
      </c>
      <c r="G690">
        <v>-6.9118000000000004</v>
      </c>
      <c r="H690">
        <v>610</v>
      </c>
      <c r="I690">
        <v>0</v>
      </c>
      <c r="J690">
        <v>547</v>
      </c>
      <c r="K690">
        <v>63</v>
      </c>
      <c r="L690">
        <v>0</v>
      </c>
    </row>
    <row r="691" spans="1:12" x14ac:dyDescent="0.25">
      <c r="A691" t="s">
        <v>242</v>
      </c>
      <c r="B691">
        <v>2020</v>
      </c>
      <c r="C691" t="str">
        <f t="shared" si="10"/>
        <v>Denmark2020</v>
      </c>
      <c r="D691" s="3">
        <v>44196</v>
      </c>
      <c r="E691">
        <v>12</v>
      </c>
      <c r="F691">
        <v>71.706900000000005</v>
      </c>
      <c r="G691">
        <v>-42.604300000000002</v>
      </c>
      <c r="H691">
        <v>27</v>
      </c>
      <c r="I691">
        <v>0</v>
      </c>
      <c r="J691">
        <v>21</v>
      </c>
      <c r="K691">
        <v>6</v>
      </c>
      <c r="L691">
        <v>0</v>
      </c>
    </row>
    <row r="692" spans="1:12" x14ac:dyDescent="0.25">
      <c r="A692" t="s">
        <v>430</v>
      </c>
      <c r="B692">
        <v>2020</v>
      </c>
      <c r="C692" t="str">
        <f t="shared" si="10"/>
        <v>Diamond Princess2020</v>
      </c>
      <c r="D692" s="3">
        <v>44196</v>
      </c>
      <c r="E692">
        <v>12</v>
      </c>
      <c r="F692">
        <v>0</v>
      </c>
      <c r="G692">
        <v>0</v>
      </c>
      <c r="H692">
        <v>712</v>
      </c>
      <c r="I692">
        <v>13</v>
      </c>
      <c r="J692">
        <v>699</v>
      </c>
      <c r="K692">
        <v>0</v>
      </c>
      <c r="L692">
        <v>18.3</v>
      </c>
    </row>
    <row r="693" spans="1:12" x14ac:dyDescent="0.25">
      <c r="A693" t="s">
        <v>181</v>
      </c>
      <c r="B693">
        <v>2020</v>
      </c>
      <c r="C693" t="str">
        <f t="shared" si="10"/>
        <v>Djibouti2020</v>
      </c>
      <c r="D693" s="3">
        <v>44196</v>
      </c>
      <c r="E693">
        <v>12</v>
      </c>
      <c r="F693">
        <v>11.825100000000001</v>
      </c>
      <c r="G693">
        <v>42.590299999999999</v>
      </c>
      <c r="H693">
        <v>5831</v>
      </c>
      <c r="I693">
        <v>61</v>
      </c>
      <c r="J693">
        <v>5728</v>
      </c>
      <c r="K693">
        <v>42</v>
      </c>
      <c r="L693">
        <v>10.5</v>
      </c>
    </row>
    <row r="694" spans="1:12" x14ac:dyDescent="0.25">
      <c r="A694" t="s">
        <v>130</v>
      </c>
      <c r="B694">
        <v>2020</v>
      </c>
      <c r="C694" t="str">
        <f t="shared" si="10"/>
        <v>Dominica2020</v>
      </c>
      <c r="D694" s="3">
        <v>44196</v>
      </c>
      <c r="E694">
        <v>12</v>
      </c>
      <c r="F694">
        <v>15.414999999999999</v>
      </c>
      <c r="G694">
        <v>-61.371000000000002</v>
      </c>
      <c r="H694">
        <v>88</v>
      </c>
      <c r="I694">
        <v>0</v>
      </c>
      <c r="J694">
        <v>83</v>
      </c>
      <c r="K694">
        <v>5</v>
      </c>
      <c r="L694">
        <v>0</v>
      </c>
    </row>
    <row r="695" spans="1:12" x14ac:dyDescent="0.25">
      <c r="A695" t="s">
        <v>132</v>
      </c>
      <c r="B695">
        <v>2020</v>
      </c>
      <c r="C695" t="str">
        <f t="shared" si="10"/>
        <v>Dominican Republic2020</v>
      </c>
      <c r="D695" s="3">
        <v>44196</v>
      </c>
      <c r="E695">
        <v>12</v>
      </c>
      <c r="F695">
        <v>18.735700000000001</v>
      </c>
      <c r="G695">
        <v>-70.162700000000001</v>
      </c>
      <c r="H695">
        <v>170785</v>
      </c>
      <c r="I695">
        <v>2414</v>
      </c>
      <c r="J695">
        <v>131185</v>
      </c>
      <c r="K695">
        <v>37186</v>
      </c>
      <c r="L695">
        <v>14.1</v>
      </c>
    </row>
    <row r="696" spans="1:12" x14ac:dyDescent="0.25">
      <c r="A696" t="s">
        <v>134</v>
      </c>
      <c r="B696">
        <v>2020</v>
      </c>
      <c r="C696" t="str">
        <f t="shared" si="10"/>
        <v>Ecuador2020</v>
      </c>
      <c r="D696" s="3">
        <v>44196</v>
      </c>
      <c r="E696">
        <v>12</v>
      </c>
      <c r="F696">
        <v>-1.8311999999999999</v>
      </c>
      <c r="G696">
        <v>-78.183400000000006</v>
      </c>
      <c r="H696">
        <v>212512</v>
      </c>
      <c r="I696">
        <v>14034</v>
      </c>
      <c r="J696">
        <v>184507</v>
      </c>
      <c r="K696">
        <v>13971</v>
      </c>
      <c r="L696">
        <v>66</v>
      </c>
    </row>
    <row r="697" spans="1:12" x14ac:dyDescent="0.25">
      <c r="A697" t="s">
        <v>183</v>
      </c>
      <c r="B697">
        <v>2020</v>
      </c>
      <c r="C697" t="str">
        <f t="shared" si="10"/>
        <v>Egypt2020</v>
      </c>
      <c r="D697" s="3">
        <v>44196</v>
      </c>
      <c r="E697">
        <v>12</v>
      </c>
      <c r="F697">
        <v>26.820553</v>
      </c>
      <c r="G697">
        <v>30.802498</v>
      </c>
      <c r="H697">
        <v>138062</v>
      </c>
      <c r="I697">
        <v>7631</v>
      </c>
      <c r="J697">
        <v>112105</v>
      </c>
      <c r="K697">
        <v>18326</v>
      </c>
      <c r="L697">
        <v>55.3</v>
      </c>
    </row>
    <row r="698" spans="1:12" x14ac:dyDescent="0.25">
      <c r="A698" t="s">
        <v>136</v>
      </c>
      <c r="B698">
        <v>2020</v>
      </c>
      <c r="C698" t="str">
        <f t="shared" si="10"/>
        <v>El Salvador2020</v>
      </c>
      <c r="D698" s="3">
        <v>44196</v>
      </c>
      <c r="E698">
        <v>12</v>
      </c>
      <c r="F698">
        <v>13.7942</v>
      </c>
      <c r="G698">
        <v>-88.896500000000003</v>
      </c>
      <c r="H698">
        <v>46242</v>
      </c>
      <c r="I698">
        <v>1327</v>
      </c>
      <c r="J698">
        <v>45960</v>
      </c>
      <c r="K698">
        <v>-1045</v>
      </c>
      <c r="L698">
        <v>28.7</v>
      </c>
    </row>
    <row r="699" spans="1:12" x14ac:dyDescent="0.25">
      <c r="A699" t="s">
        <v>38</v>
      </c>
      <c r="B699">
        <v>2020</v>
      </c>
      <c r="C699" t="str">
        <f t="shared" si="10"/>
        <v>Equatorial Guinea2020</v>
      </c>
      <c r="D699" s="3">
        <v>44196</v>
      </c>
      <c r="E699">
        <v>12</v>
      </c>
      <c r="F699">
        <v>1.6508</v>
      </c>
      <c r="G699">
        <v>10.267899999999999</v>
      </c>
      <c r="H699">
        <v>5277</v>
      </c>
      <c r="I699">
        <v>86</v>
      </c>
      <c r="J699">
        <v>5136</v>
      </c>
      <c r="K699">
        <v>55</v>
      </c>
      <c r="L699">
        <v>16.3</v>
      </c>
    </row>
    <row r="700" spans="1:12" x14ac:dyDescent="0.25">
      <c r="A700" t="s">
        <v>40</v>
      </c>
      <c r="B700">
        <v>2020</v>
      </c>
      <c r="C700" t="str">
        <f t="shared" si="10"/>
        <v>Eritrea2020</v>
      </c>
      <c r="D700" s="3">
        <v>44196</v>
      </c>
      <c r="E700">
        <v>12</v>
      </c>
      <c r="F700">
        <v>15.179399999999999</v>
      </c>
      <c r="G700">
        <v>39.782299999999999</v>
      </c>
      <c r="H700">
        <v>1320</v>
      </c>
      <c r="I700">
        <v>3</v>
      </c>
      <c r="J700">
        <v>643</v>
      </c>
      <c r="K700">
        <v>674</v>
      </c>
      <c r="L700">
        <v>2.2999999999999998</v>
      </c>
    </row>
    <row r="701" spans="1:12" x14ac:dyDescent="0.25">
      <c r="A701" t="s">
        <v>244</v>
      </c>
      <c r="B701">
        <v>2020</v>
      </c>
      <c r="C701" t="str">
        <f t="shared" si="10"/>
        <v>Estonia2020</v>
      </c>
      <c r="D701" s="3">
        <v>44196</v>
      </c>
      <c r="E701">
        <v>12</v>
      </c>
      <c r="F701">
        <v>58.595300000000002</v>
      </c>
      <c r="G701">
        <v>25.0136</v>
      </c>
      <c r="H701">
        <v>27990</v>
      </c>
      <c r="I701">
        <v>229</v>
      </c>
      <c r="J701">
        <v>18326</v>
      </c>
      <c r="K701">
        <v>9435</v>
      </c>
      <c r="L701">
        <v>8.1999999999999993</v>
      </c>
    </row>
    <row r="702" spans="1:12" x14ac:dyDescent="0.25">
      <c r="A702" t="s">
        <v>42</v>
      </c>
      <c r="B702">
        <v>2020</v>
      </c>
      <c r="C702" t="str">
        <f t="shared" si="10"/>
        <v>Eswatini2020</v>
      </c>
      <c r="D702" s="3">
        <v>44196</v>
      </c>
      <c r="E702">
        <v>12</v>
      </c>
      <c r="F702">
        <v>-26.522500000000001</v>
      </c>
      <c r="G702">
        <v>31.465900000000001</v>
      </c>
      <c r="H702">
        <v>9358</v>
      </c>
      <c r="I702">
        <v>205</v>
      </c>
      <c r="J702">
        <v>7073</v>
      </c>
      <c r="K702">
        <v>2080</v>
      </c>
      <c r="L702">
        <v>21.9</v>
      </c>
    </row>
    <row r="703" spans="1:12" x14ac:dyDescent="0.25">
      <c r="A703" t="s">
        <v>44</v>
      </c>
      <c r="B703">
        <v>2020</v>
      </c>
      <c r="C703" t="str">
        <f t="shared" si="10"/>
        <v>Ethiopia2020</v>
      </c>
      <c r="D703" s="3">
        <v>44196</v>
      </c>
      <c r="E703">
        <v>12</v>
      </c>
      <c r="F703">
        <v>9.1449999999999996</v>
      </c>
      <c r="G703">
        <v>40.489699999999999</v>
      </c>
      <c r="H703">
        <v>124264</v>
      </c>
      <c r="I703">
        <v>1923</v>
      </c>
      <c r="J703">
        <v>112096</v>
      </c>
      <c r="K703">
        <v>10245</v>
      </c>
      <c r="L703">
        <v>15.5</v>
      </c>
    </row>
    <row r="704" spans="1:12" x14ac:dyDescent="0.25">
      <c r="A704" t="s">
        <v>356</v>
      </c>
      <c r="B704">
        <v>2020</v>
      </c>
      <c r="C704" t="str">
        <f t="shared" si="10"/>
        <v>Fiji2020</v>
      </c>
      <c r="D704" s="3">
        <v>44196</v>
      </c>
      <c r="E704">
        <v>12</v>
      </c>
      <c r="F704">
        <v>-17.7134</v>
      </c>
      <c r="G704">
        <v>178.065</v>
      </c>
      <c r="H704">
        <v>49</v>
      </c>
      <c r="I704">
        <v>2</v>
      </c>
      <c r="J704">
        <v>44</v>
      </c>
      <c r="K704">
        <v>3</v>
      </c>
      <c r="L704">
        <v>40.799999999999997</v>
      </c>
    </row>
    <row r="705" spans="1:12" x14ac:dyDescent="0.25">
      <c r="A705" t="s">
        <v>246</v>
      </c>
      <c r="B705">
        <v>2020</v>
      </c>
      <c r="C705" t="str">
        <f t="shared" si="10"/>
        <v>Finland2020</v>
      </c>
      <c r="D705" s="3">
        <v>44196</v>
      </c>
      <c r="E705">
        <v>12</v>
      </c>
      <c r="F705">
        <v>61.924109999999999</v>
      </c>
      <c r="G705">
        <v>25.748151</v>
      </c>
      <c r="H705">
        <v>36422</v>
      </c>
      <c r="I705">
        <v>592</v>
      </c>
      <c r="J705">
        <v>29000</v>
      </c>
      <c r="K705">
        <v>6830</v>
      </c>
      <c r="L705">
        <v>16.3</v>
      </c>
    </row>
    <row r="706" spans="1:12" x14ac:dyDescent="0.25">
      <c r="A706" t="s">
        <v>248</v>
      </c>
      <c r="B706">
        <v>2020</v>
      </c>
      <c r="C706" t="str">
        <f t="shared" si="10"/>
        <v>France2020</v>
      </c>
      <c r="D706" s="3">
        <v>44196</v>
      </c>
      <c r="E706">
        <v>12</v>
      </c>
      <c r="F706">
        <v>46.227600000000002</v>
      </c>
      <c r="G706">
        <v>2.2136999999999998</v>
      </c>
      <c r="H706">
        <v>2616902</v>
      </c>
      <c r="I706">
        <v>64267</v>
      </c>
      <c r="J706">
        <v>170426</v>
      </c>
      <c r="K706">
        <v>2382209</v>
      </c>
      <c r="L706">
        <v>24.6</v>
      </c>
    </row>
    <row r="707" spans="1:12" x14ac:dyDescent="0.25">
      <c r="A707" t="s">
        <v>248</v>
      </c>
      <c r="B707">
        <v>2020</v>
      </c>
      <c r="C707" t="str">
        <f t="shared" ref="C707:C770" si="11">A707&amp;B707</f>
        <v>France2020</v>
      </c>
      <c r="D707" s="3">
        <v>44196</v>
      </c>
      <c r="E707">
        <v>12</v>
      </c>
      <c r="F707">
        <v>3.9339</v>
      </c>
      <c r="G707">
        <v>-53.125799999999998</v>
      </c>
      <c r="H707">
        <v>13045</v>
      </c>
      <c r="I707">
        <v>71</v>
      </c>
      <c r="J707">
        <v>9995</v>
      </c>
      <c r="K707">
        <v>2979</v>
      </c>
      <c r="L707">
        <v>5.4</v>
      </c>
    </row>
    <row r="708" spans="1:12" x14ac:dyDescent="0.25">
      <c r="A708" t="s">
        <v>248</v>
      </c>
      <c r="B708">
        <v>2020</v>
      </c>
      <c r="C708" t="str">
        <f t="shared" si="11"/>
        <v>France2020</v>
      </c>
      <c r="D708" s="3">
        <v>44196</v>
      </c>
      <c r="E708">
        <v>12</v>
      </c>
      <c r="F708">
        <v>-17.6797</v>
      </c>
      <c r="G708">
        <v>149.4068</v>
      </c>
      <c r="H708">
        <v>16926</v>
      </c>
      <c r="I708">
        <v>114</v>
      </c>
      <c r="J708">
        <v>4842</v>
      </c>
      <c r="K708">
        <v>11970</v>
      </c>
      <c r="L708">
        <v>6.7</v>
      </c>
    </row>
    <row r="709" spans="1:12" x14ac:dyDescent="0.25">
      <c r="A709" t="s">
        <v>248</v>
      </c>
      <c r="B709">
        <v>2020</v>
      </c>
      <c r="C709" t="str">
        <f t="shared" si="11"/>
        <v>France2020</v>
      </c>
      <c r="D709" s="3">
        <v>44196</v>
      </c>
      <c r="E709">
        <v>12</v>
      </c>
      <c r="F709">
        <v>16.265000000000001</v>
      </c>
      <c r="G709">
        <v>-61.551000000000002</v>
      </c>
      <c r="H709">
        <v>8620</v>
      </c>
      <c r="I709">
        <v>155</v>
      </c>
      <c r="J709">
        <v>2242</v>
      </c>
      <c r="K709">
        <v>6223</v>
      </c>
      <c r="L709">
        <v>18</v>
      </c>
    </row>
    <row r="710" spans="1:12" x14ac:dyDescent="0.25">
      <c r="A710" t="s">
        <v>248</v>
      </c>
      <c r="B710">
        <v>2020</v>
      </c>
      <c r="C710" t="str">
        <f t="shared" si="11"/>
        <v>France2020</v>
      </c>
      <c r="D710" s="3">
        <v>44196</v>
      </c>
      <c r="E710">
        <v>12</v>
      </c>
      <c r="F710">
        <v>14.641500000000001</v>
      </c>
      <c r="G710">
        <v>-61.0242</v>
      </c>
      <c r="H710">
        <v>6072</v>
      </c>
      <c r="I710">
        <v>42</v>
      </c>
      <c r="J710">
        <v>98</v>
      </c>
      <c r="K710">
        <v>5932</v>
      </c>
      <c r="L710">
        <v>6.9</v>
      </c>
    </row>
    <row r="711" spans="1:12" x14ac:dyDescent="0.25">
      <c r="A711" t="s">
        <v>248</v>
      </c>
      <c r="B711">
        <v>2020</v>
      </c>
      <c r="C711" t="str">
        <f t="shared" si="11"/>
        <v>France2020</v>
      </c>
      <c r="D711" s="3">
        <v>44196</v>
      </c>
      <c r="E711">
        <v>12</v>
      </c>
      <c r="F711">
        <v>-12.827500000000001</v>
      </c>
      <c r="G711">
        <v>45.166243999999999</v>
      </c>
      <c r="H711">
        <v>5890</v>
      </c>
      <c r="I711">
        <v>55</v>
      </c>
      <c r="J711">
        <v>2964</v>
      </c>
      <c r="K711">
        <v>2871</v>
      </c>
      <c r="L711">
        <v>9.3000000000000007</v>
      </c>
    </row>
    <row r="712" spans="1:12" x14ac:dyDescent="0.25">
      <c r="A712" t="s">
        <v>248</v>
      </c>
      <c r="B712">
        <v>2020</v>
      </c>
      <c r="C712" t="str">
        <f t="shared" si="11"/>
        <v>France2020</v>
      </c>
      <c r="D712" s="3">
        <v>44196</v>
      </c>
      <c r="E712">
        <v>12</v>
      </c>
      <c r="F712">
        <v>-20.904305000000001</v>
      </c>
      <c r="G712">
        <v>165.618042</v>
      </c>
      <c r="H712">
        <v>38</v>
      </c>
      <c r="I712">
        <v>0</v>
      </c>
      <c r="J712">
        <v>38</v>
      </c>
      <c r="K712">
        <v>0</v>
      </c>
      <c r="L712">
        <v>0</v>
      </c>
    </row>
    <row r="713" spans="1:12" x14ac:dyDescent="0.25">
      <c r="A713" t="s">
        <v>248</v>
      </c>
      <c r="B713">
        <v>2020</v>
      </c>
      <c r="C713" t="str">
        <f t="shared" si="11"/>
        <v>France2020</v>
      </c>
      <c r="D713" s="3">
        <v>44196</v>
      </c>
      <c r="E713">
        <v>12</v>
      </c>
      <c r="F713">
        <v>-21.115100000000002</v>
      </c>
      <c r="G713">
        <v>55.5364</v>
      </c>
      <c r="H713">
        <v>8972</v>
      </c>
      <c r="I713">
        <v>42</v>
      </c>
      <c r="J713">
        <v>8496</v>
      </c>
      <c r="K713">
        <v>434</v>
      </c>
      <c r="L713">
        <v>4.7</v>
      </c>
    </row>
    <row r="714" spans="1:12" x14ac:dyDescent="0.25">
      <c r="A714" t="s">
        <v>248</v>
      </c>
      <c r="B714">
        <v>2020</v>
      </c>
      <c r="C714" t="str">
        <f t="shared" si="11"/>
        <v>France2020</v>
      </c>
      <c r="D714" s="3">
        <v>44196</v>
      </c>
      <c r="E714">
        <v>12</v>
      </c>
      <c r="F714">
        <v>17.899999999999999</v>
      </c>
      <c r="G714">
        <v>-62.833300000000001</v>
      </c>
      <c r="H714">
        <v>189</v>
      </c>
      <c r="I714">
        <v>0</v>
      </c>
      <c r="J714">
        <v>172</v>
      </c>
      <c r="K714">
        <v>17</v>
      </c>
      <c r="L714">
        <v>0</v>
      </c>
    </row>
    <row r="715" spans="1:12" x14ac:dyDescent="0.25">
      <c r="A715" t="s">
        <v>248</v>
      </c>
      <c r="B715">
        <v>2020</v>
      </c>
      <c r="C715" t="str">
        <f t="shared" si="11"/>
        <v>France2020</v>
      </c>
      <c r="D715" s="3">
        <v>44196</v>
      </c>
      <c r="E715">
        <v>12</v>
      </c>
      <c r="F715">
        <v>46.885199999999998</v>
      </c>
      <c r="G715">
        <v>-56.315899999999999</v>
      </c>
      <c r="H715">
        <v>16</v>
      </c>
      <c r="I715">
        <v>0</v>
      </c>
      <c r="J715">
        <v>14</v>
      </c>
      <c r="K715">
        <v>2</v>
      </c>
      <c r="L715">
        <v>0</v>
      </c>
    </row>
    <row r="716" spans="1:12" x14ac:dyDescent="0.25">
      <c r="A716" t="s">
        <v>248</v>
      </c>
      <c r="B716">
        <v>2020</v>
      </c>
      <c r="C716" t="str">
        <f t="shared" si="11"/>
        <v>France2020</v>
      </c>
      <c r="D716" s="3">
        <v>44196</v>
      </c>
      <c r="E716">
        <v>12</v>
      </c>
      <c r="F716">
        <v>18.070799999999998</v>
      </c>
      <c r="G716">
        <v>-63.0501</v>
      </c>
      <c r="H716">
        <v>986</v>
      </c>
      <c r="I716">
        <v>12</v>
      </c>
      <c r="J716">
        <v>855</v>
      </c>
      <c r="K716">
        <v>119</v>
      </c>
      <c r="L716">
        <v>12.2</v>
      </c>
    </row>
    <row r="717" spans="1:12" x14ac:dyDescent="0.25">
      <c r="A717" t="s">
        <v>248</v>
      </c>
      <c r="B717">
        <v>2020</v>
      </c>
      <c r="C717" t="str">
        <f t="shared" si="11"/>
        <v>France2020</v>
      </c>
      <c r="D717" s="3">
        <v>44196</v>
      </c>
      <c r="E717">
        <v>12</v>
      </c>
      <c r="F717">
        <v>-14.293799999999999</v>
      </c>
      <c r="G717">
        <v>-178.1165</v>
      </c>
      <c r="H717">
        <v>4</v>
      </c>
      <c r="I717">
        <v>0</v>
      </c>
      <c r="J717">
        <v>0</v>
      </c>
      <c r="K717">
        <v>4</v>
      </c>
      <c r="L717">
        <v>0</v>
      </c>
    </row>
    <row r="718" spans="1:12" x14ac:dyDescent="0.25">
      <c r="A718" t="s">
        <v>46</v>
      </c>
      <c r="B718">
        <v>2020</v>
      </c>
      <c r="C718" t="str">
        <f t="shared" si="11"/>
        <v>Gabon2020</v>
      </c>
      <c r="D718" s="3">
        <v>44196</v>
      </c>
      <c r="E718">
        <v>12</v>
      </c>
      <c r="F718">
        <v>-0.80369999999999997</v>
      </c>
      <c r="G718">
        <v>11.609400000000001</v>
      </c>
      <c r="H718">
        <v>9571</v>
      </c>
      <c r="I718">
        <v>64</v>
      </c>
      <c r="J718">
        <v>9388</v>
      </c>
      <c r="K718">
        <v>119</v>
      </c>
      <c r="L718">
        <v>6.7</v>
      </c>
    </row>
    <row r="719" spans="1:12" x14ac:dyDescent="0.25">
      <c r="A719" t="s">
        <v>48</v>
      </c>
      <c r="B719">
        <v>2020</v>
      </c>
      <c r="C719" t="str">
        <f t="shared" si="11"/>
        <v>Gambia2020</v>
      </c>
      <c r="D719" s="3">
        <v>44196</v>
      </c>
      <c r="E719">
        <v>12</v>
      </c>
      <c r="F719">
        <v>13.443199999999999</v>
      </c>
      <c r="G719">
        <v>-15.3101</v>
      </c>
      <c r="H719">
        <v>3797</v>
      </c>
      <c r="I719">
        <v>124</v>
      </c>
      <c r="J719">
        <v>3664</v>
      </c>
      <c r="K719">
        <v>9</v>
      </c>
      <c r="L719">
        <v>32.700000000000003</v>
      </c>
    </row>
    <row r="720" spans="1:12" x14ac:dyDescent="0.25">
      <c r="A720" t="s">
        <v>250</v>
      </c>
      <c r="B720">
        <v>2020</v>
      </c>
      <c r="C720" t="str">
        <f t="shared" si="11"/>
        <v>Georgia2020</v>
      </c>
      <c r="D720" s="3">
        <v>44196</v>
      </c>
      <c r="E720">
        <v>12</v>
      </c>
      <c r="F720">
        <v>42.315399999999997</v>
      </c>
      <c r="G720">
        <v>43.356900000000003</v>
      </c>
      <c r="H720">
        <v>227420</v>
      </c>
      <c r="I720">
        <v>2505</v>
      </c>
      <c r="J720">
        <v>211727</v>
      </c>
      <c r="K720">
        <v>13188</v>
      </c>
      <c r="L720">
        <v>11</v>
      </c>
    </row>
    <row r="721" spans="1:12" x14ac:dyDescent="0.25">
      <c r="A721" t="s">
        <v>252</v>
      </c>
      <c r="B721">
        <v>2020</v>
      </c>
      <c r="C721" t="str">
        <f t="shared" si="11"/>
        <v>Germany2020</v>
      </c>
      <c r="D721" s="3">
        <v>44196</v>
      </c>
      <c r="E721">
        <v>12</v>
      </c>
      <c r="F721">
        <v>51.165691000000002</v>
      </c>
      <c r="G721">
        <v>10.451525999999999</v>
      </c>
      <c r="H721">
        <v>1719737</v>
      </c>
      <c r="I721">
        <v>33071</v>
      </c>
      <c r="J721">
        <v>1350708</v>
      </c>
      <c r="K721">
        <v>335958</v>
      </c>
      <c r="L721">
        <v>19.2</v>
      </c>
    </row>
    <row r="722" spans="1:12" x14ac:dyDescent="0.25">
      <c r="A722" t="s">
        <v>50</v>
      </c>
      <c r="B722">
        <v>2020</v>
      </c>
      <c r="C722" t="str">
        <f t="shared" si="11"/>
        <v>Ghana2020</v>
      </c>
      <c r="D722" s="3">
        <v>44196</v>
      </c>
      <c r="E722">
        <v>12</v>
      </c>
      <c r="F722">
        <v>7.9465000000000003</v>
      </c>
      <c r="G722">
        <v>-1.0232000000000001</v>
      </c>
      <c r="H722">
        <v>54771</v>
      </c>
      <c r="I722">
        <v>335</v>
      </c>
      <c r="J722">
        <v>53594</v>
      </c>
      <c r="K722">
        <v>842</v>
      </c>
      <c r="L722">
        <v>6.1</v>
      </c>
    </row>
    <row r="723" spans="1:12" x14ac:dyDescent="0.25">
      <c r="A723" t="s">
        <v>254</v>
      </c>
      <c r="B723">
        <v>2020</v>
      </c>
      <c r="C723" t="str">
        <f t="shared" si="11"/>
        <v>Greece2020</v>
      </c>
      <c r="D723" s="3">
        <v>44196</v>
      </c>
      <c r="E723">
        <v>12</v>
      </c>
      <c r="F723">
        <v>39.074199999999998</v>
      </c>
      <c r="G723">
        <v>21.824300000000001</v>
      </c>
      <c r="H723">
        <v>138850</v>
      </c>
      <c r="I723">
        <v>4838</v>
      </c>
      <c r="J723">
        <v>93764</v>
      </c>
      <c r="K723">
        <v>40248</v>
      </c>
      <c r="L723">
        <v>34.799999999999997</v>
      </c>
    </row>
    <row r="724" spans="1:12" x14ac:dyDescent="0.25">
      <c r="A724" t="s">
        <v>138</v>
      </c>
      <c r="B724">
        <v>2020</v>
      </c>
      <c r="C724" t="str">
        <f t="shared" si="11"/>
        <v>Grenada2020</v>
      </c>
      <c r="D724" s="3">
        <v>44196</v>
      </c>
      <c r="E724">
        <v>12</v>
      </c>
      <c r="F724">
        <v>12.1165</v>
      </c>
      <c r="G724">
        <v>-61.679000000000002</v>
      </c>
      <c r="H724">
        <v>127</v>
      </c>
      <c r="I724">
        <v>0</v>
      </c>
      <c r="J724">
        <v>107</v>
      </c>
      <c r="K724">
        <v>20</v>
      </c>
      <c r="L724">
        <v>0</v>
      </c>
    </row>
    <row r="725" spans="1:12" x14ac:dyDescent="0.25">
      <c r="A725" t="s">
        <v>140</v>
      </c>
      <c r="B725">
        <v>2020</v>
      </c>
      <c r="C725" t="str">
        <f t="shared" si="11"/>
        <v>Guatemala2020</v>
      </c>
      <c r="D725" s="3">
        <v>44196</v>
      </c>
      <c r="E725">
        <v>12</v>
      </c>
      <c r="F725">
        <v>15.7835</v>
      </c>
      <c r="G725">
        <v>-90.230800000000002</v>
      </c>
      <c r="H725">
        <v>138012</v>
      </c>
      <c r="I725">
        <v>4813</v>
      </c>
      <c r="J725">
        <v>126028</v>
      </c>
      <c r="K725">
        <v>7171</v>
      </c>
      <c r="L725">
        <v>34.9</v>
      </c>
    </row>
    <row r="726" spans="1:12" x14ac:dyDescent="0.25">
      <c r="A726" t="s">
        <v>52</v>
      </c>
      <c r="B726">
        <v>2020</v>
      </c>
      <c r="C726" t="str">
        <f t="shared" si="11"/>
        <v>Guinea2020</v>
      </c>
      <c r="D726" s="3">
        <v>44196</v>
      </c>
      <c r="E726">
        <v>12</v>
      </c>
      <c r="F726">
        <v>9.9456000000000007</v>
      </c>
      <c r="G726">
        <v>-9.6966000000000001</v>
      </c>
      <c r="H726">
        <v>13722</v>
      </c>
      <c r="I726">
        <v>81</v>
      </c>
      <c r="J726">
        <v>13141</v>
      </c>
      <c r="K726">
        <v>500</v>
      </c>
      <c r="L726">
        <v>5.9</v>
      </c>
    </row>
    <row r="727" spans="1:12" x14ac:dyDescent="0.25">
      <c r="A727" t="s">
        <v>54</v>
      </c>
      <c r="B727">
        <v>2020</v>
      </c>
      <c r="C727" t="str">
        <f t="shared" si="11"/>
        <v>Guinea-Bissau2020</v>
      </c>
      <c r="D727" s="3">
        <v>44196</v>
      </c>
      <c r="E727">
        <v>12</v>
      </c>
      <c r="F727">
        <v>11.803699999999999</v>
      </c>
      <c r="G727">
        <v>-15.180400000000001</v>
      </c>
      <c r="H727">
        <v>2452</v>
      </c>
      <c r="I727">
        <v>45</v>
      </c>
      <c r="J727">
        <v>2397</v>
      </c>
      <c r="K727">
        <v>10</v>
      </c>
      <c r="L727">
        <v>18.399999999999999</v>
      </c>
    </row>
    <row r="728" spans="1:12" x14ac:dyDescent="0.25">
      <c r="A728" t="s">
        <v>142</v>
      </c>
      <c r="B728">
        <v>2020</v>
      </c>
      <c r="C728" t="str">
        <f t="shared" si="11"/>
        <v>Guyana2020</v>
      </c>
      <c r="D728" s="3">
        <v>44196</v>
      </c>
      <c r="E728">
        <v>12</v>
      </c>
      <c r="F728">
        <v>4.8604159999999998</v>
      </c>
      <c r="G728">
        <v>-58.93018</v>
      </c>
      <c r="H728">
        <v>6332</v>
      </c>
      <c r="I728">
        <v>164</v>
      </c>
      <c r="J728">
        <v>5820</v>
      </c>
      <c r="K728">
        <v>348</v>
      </c>
      <c r="L728">
        <v>25.9</v>
      </c>
    </row>
    <row r="729" spans="1:12" x14ac:dyDescent="0.25">
      <c r="A729" t="s">
        <v>144</v>
      </c>
      <c r="B729">
        <v>2020</v>
      </c>
      <c r="C729" t="str">
        <f t="shared" si="11"/>
        <v>Haiti2020</v>
      </c>
      <c r="D729" s="3">
        <v>44196</v>
      </c>
      <c r="E729">
        <v>12</v>
      </c>
      <c r="F729">
        <v>18.9712</v>
      </c>
      <c r="G729">
        <v>-72.285200000000003</v>
      </c>
      <c r="H729">
        <v>9999</v>
      </c>
      <c r="I729">
        <v>236</v>
      </c>
      <c r="J729">
        <v>8624</v>
      </c>
      <c r="K729">
        <v>1139</v>
      </c>
      <c r="L729">
        <v>23.6</v>
      </c>
    </row>
    <row r="730" spans="1:12" x14ac:dyDescent="0.25">
      <c r="A730" t="s">
        <v>431</v>
      </c>
      <c r="B730">
        <v>2020</v>
      </c>
      <c r="C730" t="str">
        <f t="shared" si="11"/>
        <v>Holy See2020</v>
      </c>
      <c r="D730" s="3">
        <v>44196</v>
      </c>
      <c r="E730">
        <v>12</v>
      </c>
      <c r="F730">
        <v>41.902900000000002</v>
      </c>
      <c r="G730">
        <v>12.4534</v>
      </c>
      <c r="H730">
        <v>27</v>
      </c>
      <c r="I730">
        <v>0</v>
      </c>
      <c r="J730">
        <v>15</v>
      </c>
      <c r="K730">
        <v>12</v>
      </c>
      <c r="L730">
        <v>0</v>
      </c>
    </row>
    <row r="731" spans="1:12" x14ac:dyDescent="0.25">
      <c r="A731" t="s">
        <v>146</v>
      </c>
      <c r="B731">
        <v>2020</v>
      </c>
      <c r="C731" t="str">
        <f t="shared" si="11"/>
        <v>Honduras2020</v>
      </c>
      <c r="D731" s="3">
        <v>44196</v>
      </c>
      <c r="E731">
        <v>12</v>
      </c>
      <c r="F731">
        <v>15.2</v>
      </c>
      <c r="G731">
        <v>-86.241900000000001</v>
      </c>
      <c r="H731">
        <v>121827</v>
      </c>
      <c r="I731">
        <v>3130</v>
      </c>
      <c r="J731">
        <v>56694</v>
      </c>
      <c r="K731">
        <v>62003</v>
      </c>
      <c r="L731">
        <v>25.7</v>
      </c>
    </row>
    <row r="732" spans="1:12" x14ac:dyDescent="0.25">
      <c r="A732" t="s">
        <v>256</v>
      </c>
      <c r="B732">
        <v>2020</v>
      </c>
      <c r="C732" t="str">
        <f t="shared" si="11"/>
        <v>Hungary2020</v>
      </c>
      <c r="D732" s="3">
        <v>44196</v>
      </c>
      <c r="E732">
        <v>12</v>
      </c>
      <c r="F732">
        <v>47.162500000000001</v>
      </c>
      <c r="G732">
        <v>19.503299999999999</v>
      </c>
      <c r="H732">
        <v>322514</v>
      </c>
      <c r="I732">
        <v>9537</v>
      </c>
      <c r="J732">
        <v>150102</v>
      </c>
      <c r="K732">
        <v>162875</v>
      </c>
      <c r="L732">
        <v>29.6</v>
      </c>
    </row>
    <row r="733" spans="1:12" x14ac:dyDescent="0.25">
      <c r="A733" t="s">
        <v>258</v>
      </c>
      <c r="B733">
        <v>2020</v>
      </c>
      <c r="C733" t="str">
        <f t="shared" si="11"/>
        <v>Iceland2020</v>
      </c>
      <c r="D733" s="3">
        <v>44196</v>
      </c>
      <c r="E733">
        <v>12</v>
      </c>
      <c r="F733">
        <v>64.963099999999997</v>
      </c>
      <c r="G733">
        <v>-19.020800000000001</v>
      </c>
      <c r="H733">
        <v>5754</v>
      </c>
      <c r="I733">
        <v>29</v>
      </c>
      <c r="J733">
        <v>5578</v>
      </c>
      <c r="K733">
        <v>147</v>
      </c>
      <c r="L733">
        <v>5</v>
      </c>
    </row>
    <row r="734" spans="1:12" x14ac:dyDescent="0.25">
      <c r="A734" t="s">
        <v>329</v>
      </c>
      <c r="B734">
        <v>2020</v>
      </c>
      <c r="C734" t="str">
        <f t="shared" si="11"/>
        <v>India2020</v>
      </c>
      <c r="D734" s="3">
        <v>44196</v>
      </c>
      <c r="E734">
        <v>12</v>
      </c>
      <c r="F734">
        <v>20.593684</v>
      </c>
      <c r="G734">
        <v>78.962879999999998</v>
      </c>
      <c r="H734">
        <v>10286709</v>
      </c>
      <c r="I734">
        <v>148994</v>
      </c>
      <c r="J734">
        <v>9883461</v>
      </c>
      <c r="K734">
        <v>254254</v>
      </c>
      <c r="L734">
        <v>14.5</v>
      </c>
    </row>
    <row r="735" spans="1:12" x14ac:dyDescent="0.25">
      <c r="A735" t="s">
        <v>331</v>
      </c>
      <c r="B735">
        <v>2020</v>
      </c>
      <c r="C735" t="str">
        <f t="shared" si="11"/>
        <v>Indonesia2020</v>
      </c>
      <c r="D735" s="3">
        <v>44196</v>
      </c>
      <c r="E735">
        <v>12</v>
      </c>
      <c r="F735">
        <v>-0.7893</v>
      </c>
      <c r="G735">
        <v>113.9213</v>
      </c>
      <c r="H735">
        <v>743198</v>
      </c>
      <c r="I735">
        <v>22138</v>
      </c>
      <c r="J735">
        <v>611097</v>
      </c>
      <c r="K735">
        <v>109963</v>
      </c>
      <c r="L735">
        <v>29.8</v>
      </c>
    </row>
    <row r="736" spans="1:12" x14ac:dyDescent="0.25">
      <c r="A736" t="s">
        <v>407</v>
      </c>
      <c r="B736">
        <v>2020</v>
      </c>
      <c r="C736" t="str">
        <f t="shared" si="11"/>
        <v>Iran (Islamic Republic of)2020</v>
      </c>
      <c r="D736" s="3">
        <v>44196</v>
      </c>
      <c r="E736">
        <v>12</v>
      </c>
      <c r="F736">
        <v>32.427908000000002</v>
      </c>
      <c r="G736">
        <v>53.688046</v>
      </c>
      <c r="H736">
        <v>1225142</v>
      </c>
      <c r="I736">
        <v>55223</v>
      </c>
      <c r="J736">
        <v>988833</v>
      </c>
      <c r="K736">
        <v>181086</v>
      </c>
      <c r="L736">
        <v>45.1</v>
      </c>
    </row>
    <row r="737" spans="1:12" x14ac:dyDescent="0.25">
      <c r="A737" t="s">
        <v>187</v>
      </c>
      <c r="B737">
        <v>2020</v>
      </c>
      <c r="C737" t="str">
        <f t="shared" si="11"/>
        <v>Iraq2020</v>
      </c>
      <c r="D737" s="3">
        <v>44196</v>
      </c>
      <c r="E737">
        <v>12</v>
      </c>
      <c r="F737">
        <v>33.223191</v>
      </c>
      <c r="G737">
        <v>43.679290999999999</v>
      </c>
      <c r="H737">
        <v>595291</v>
      </c>
      <c r="I737">
        <v>12813</v>
      </c>
      <c r="J737">
        <v>537841</v>
      </c>
      <c r="K737">
        <v>44637</v>
      </c>
      <c r="L737">
        <v>21.5</v>
      </c>
    </row>
    <row r="738" spans="1:12" x14ac:dyDescent="0.25">
      <c r="A738" t="s">
        <v>260</v>
      </c>
      <c r="B738">
        <v>2020</v>
      </c>
      <c r="C738" t="str">
        <f t="shared" si="11"/>
        <v>Ireland2020</v>
      </c>
      <c r="D738" s="3">
        <v>44196</v>
      </c>
      <c r="E738">
        <v>12</v>
      </c>
      <c r="F738">
        <v>53.142400000000002</v>
      </c>
      <c r="G738">
        <v>-7.6920999999999999</v>
      </c>
      <c r="H738">
        <v>91779</v>
      </c>
      <c r="I738">
        <v>2237</v>
      </c>
      <c r="J738">
        <v>23364</v>
      </c>
      <c r="K738">
        <v>66178</v>
      </c>
      <c r="L738">
        <v>24.4</v>
      </c>
    </row>
    <row r="739" spans="1:12" x14ac:dyDescent="0.25">
      <c r="A739" t="s">
        <v>262</v>
      </c>
      <c r="B739">
        <v>2020</v>
      </c>
      <c r="C739" t="str">
        <f t="shared" si="11"/>
        <v>Israel2020</v>
      </c>
      <c r="D739" s="3">
        <v>44196</v>
      </c>
      <c r="E739">
        <v>12</v>
      </c>
      <c r="F739">
        <v>31.046050999999999</v>
      </c>
      <c r="G739">
        <v>34.851612000000003</v>
      </c>
      <c r="H739">
        <v>423262</v>
      </c>
      <c r="I739">
        <v>3325</v>
      </c>
      <c r="J739">
        <v>376322</v>
      </c>
      <c r="K739">
        <v>43615</v>
      </c>
      <c r="L739">
        <v>7.9</v>
      </c>
    </row>
    <row r="740" spans="1:12" x14ac:dyDescent="0.25">
      <c r="A740" t="s">
        <v>264</v>
      </c>
      <c r="B740">
        <v>2020</v>
      </c>
      <c r="C740" t="str">
        <f t="shared" si="11"/>
        <v>Italy2020</v>
      </c>
      <c r="D740" s="3">
        <v>44196</v>
      </c>
      <c r="E740">
        <v>12</v>
      </c>
      <c r="F740">
        <v>41.871940000000002</v>
      </c>
      <c r="G740">
        <v>12.56738</v>
      </c>
      <c r="H740">
        <v>2107166</v>
      </c>
      <c r="I740">
        <v>74159</v>
      </c>
      <c r="J740">
        <v>1463111</v>
      </c>
      <c r="K740">
        <v>569896</v>
      </c>
      <c r="L740">
        <v>35.200000000000003</v>
      </c>
    </row>
    <row r="741" spans="1:12" x14ac:dyDescent="0.25">
      <c r="A741" t="s">
        <v>148</v>
      </c>
      <c r="B741">
        <v>2020</v>
      </c>
      <c r="C741" t="str">
        <f t="shared" si="11"/>
        <v>Jamaica2020</v>
      </c>
      <c r="D741" s="3">
        <v>44196</v>
      </c>
      <c r="E741">
        <v>12</v>
      </c>
      <c r="F741">
        <v>18.1096</v>
      </c>
      <c r="G741">
        <v>-77.297499999999999</v>
      </c>
      <c r="H741">
        <v>12827</v>
      </c>
      <c r="I741">
        <v>302</v>
      </c>
      <c r="J741">
        <v>10383</v>
      </c>
      <c r="K741">
        <v>2142</v>
      </c>
      <c r="L741">
        <v>23.5</v>
      </c>
    </row>
    <row r="742" spans="1:12" x14ac:dyDescent="0.25">
      <c r="A742" t="s">
        <v>358</v>
      </c>
      <c r="B742">
        <v>2020</v>
      </c>
      <c r="C742" t="str">
        <f t="shared" si="11"/>
        <v>Japan2020</v>
      </c>
      <c r="D742" s="3">
        <v>44196</v>
      </c>
      <c r="E742">
        <v>12</v>
      </c>
      <c r="F742">
        <v>36.204824000000002</v>
      </c>
      <c r="G742">
        <v>138.25292400000001</v>
      </c>
      <c r="H742">
        <v>235749</v>
      </c>
      <c r="I742">
        <v>3492</v>
      </c>
      <c r="J742">
        <v>191295</v>
      </c>
      <c r="K742">
        <v>40962</v>
      </c>
      <c r="L742">
        <v>14.8</v>
      </c>
    </row>
    <row r="743" spans="1:12" x14ac:dyDescent="0.25">
      <c r="A743" t="s">
        <v>189</v>
      </c>
      <c r="B743">
        <v>2020</v>
      </c>
      <c r="C743" t="str">
        <f t="shared" si="11"/>
        <v>Jordan2020</v>
      </c>
      <c r="D743" s="3">
        <v>44196</v>
      </c>
      <c r="E743">
        <v>12</v>
      </c>
      <c r="F743">
        <v>31.24</v>
      </c>
      <c r="G743">
        <v>36.51</v>
      </c>
      <c r="H743">
        <v>294494</v>
      </c>
      <c r="I743">
        <v>3834</v>
      </c>
      <c r="J743">
        <v>270551</v>
      </c>
      <c r="K743">
        <v>20109</v>
      </c>
      <c r="L743">
        <v>13</v>
      </c>
    </row>
    <row r="744" spans="1:12" x14ac:dyDescent="0.25">
      <c r="A744" t="s">
        <v>266</v>
      </c>
      <c r="B744">
        <v>2020</v>
      </c>
      <c r="C744" t="str">
        <f t="shared" si="11"/>
        <v>Kazakhstan2020</v>
      </c>
      <c r="D744" s="3">
        <v>44196</v>
      </c>
      <c r="E744">
        <v>12</v>
      </c>
      <c r="F744">
        <v>48.019599999999997</v>
      </c>
      <c r="G744">
        <v>66.923699999999997</v>
      </c>
      <c r="H744">
        <v>201196</v>
      </c>
      <c r="I744">
        <v>2749</v>
      </c>
      <c r="J744">
        <v>175558</v>
      </c>
      <c r="K744">
        <v>22889</v>
      </c>
      <c r="L744">
        <v>13.7</v>
      </c>
    </row>
    <row r="745" spans="1:12" x14ac:dyDescent="0.25">
      <c r="A745" t="s">
        <v>56</v>
      </c>
      <c r="B745">
        <v>2020</v>
      </c>
      <c r="C745" t="str">
        <f t="shared" si="11"/>
        <v>Kenya2020</v>
      </c>
      <c r="D745" s="3">
        <v>44196</v>
      </c>
      <c r="E745">
        <v>12</v>
      </c>
      <c r="F745">
        <v>-2.3599999999999999E-2</v>
      </c>
      <c r="G745">
        <v>37.906199999999998</v>
      </c>
      <c r="H745">
        <v>96458</v>
      </c>
      <c r="I745">
        <v>1670</v>
      </c>
      <c r="J745">
        <v>78737</v>
      </c>
      <c r="K745">
        <v>16051</v>
      </c>
      <c r="L745">
        <v>17.3</v>
      </c>
    </row>
    <row r="746" spans="1:12" x14ac:dyDescent="0.25">
      <c r="A746" t="s">
        <v>360</v>
      </c>
      <c r="B746">
        <v>2020</v>
      </c>
      <c r="C746" t="str">
        <f t="shared" si="11"/>
        <v>Kiribati2020</v>
      </c>
      <c r="D746" s="3">
        <v>44196</v>
      </c>
      <c r="E746">
        <v>12</v>
      </c>
      <c r="F746">
        <v>-3.3704000000000001</v>
      </c>
      <c r="G746">
        <v>-168.73400000000001</v>
      </c>
      <c r="H746">
        <v>0</v>
      </c>
      <c r="I746">
        <v>0</v>
      </c>
      <c r="J746">
        <v>0</v>
      </c>
      <c r="K746">
        <v>0</v>
      </c>
      <c r="L746">
        <v>0</v>
      </c>
    </row>
    <row r="747" spans="1:12" x14ac:dyDescent="0.25">
      <c r="A747" t="s">
        <v>432</v>
      </c>
      <c r="B747">
        <v>2020</v>
      </c>
      <c r="C747" t="str">
        <f t="shared" si="11"/>
        <v>Korea, North2020</v>
      </c>
      <c r="D747" s="3">
        <v>44196</v>
      </c>
      <c r="E747">
        <v>12</v>
      </c>
      <c r="F747">
        <v>40.3399</v>
      </c>
      <c r="G747">
        <v>127.51009999999999</v>
      </c>
      <c r="H747">
        <v>0</v>
      </c>
      <c r="I747">
        <v>0</v>
      </c>
      <c r="J747">
        <v>0</v>
      </c>
      <c r="K747">
        <v>0</v>
      </c>
      <c r="L747">
        <v>0</v>
      </c>
    </row>
    <row r="748" spans="1:12" x14ac:dyDescent="0.25">
      <c r="A748" t="s">
        <v>433</v>
      </c>
      <c r="B748">
        <v>2020</v>
      </c>
      <c r="C748" t="str">
        <f t="shared" si="11"/>
        <v>Korea, South2020</v>
      </c>
      <c r="D748" s="3">
        <v>44196</v>
      </c>
      <c r="E748">
        <v>12</v>
      </c>
      <c r="F748">
        <v>35.907756999999997</v>
      </c>
      <c r="G748">
        <v>127.76692199999999</v>
      </c>
      <c r="H748">
        <v>61769</v>
      </c>
      <c r="I748">
        <v>917</v>
      </c>
      <c r="J748">
        <v>42953</v>
      </c>
      <c r="K748">
        <v>17899</v>
      </c>
      <c r="L748">
        <v>14.8</v>
      </c>
    </row>
    <row r="749" spans="1:12" x14ac:dyDescent="0.25">
      <c r="A749" t="s">
        <v>434</v>
      </c>
      <c r="B749">
        <v>2020</v>
      </c>
      <c r="C749" t="str">
        <f t="shared" si="11"/>
        <v>Kosovo2020</v>
      </c>
      <c r="D749" s="3">
        <v>44196</v>
      </c>
      <c r="E749">
        <v>12</v>
      </c>
      <c r="F749">
        <v>42.602635999999997</v>
      </c>
      <c r="G749">
        <v>20.902977</v>
      </c>
      <c r="H749">
        <v>51144</v>
      </c>
      <c r="I749">
        <v>1332</v>
      </c>
      <c r="J749">
        <v>40989</v>
      </c>
      <c r="K749">
        <v>8823</v>
      </c>
      <c r="L749">
        <v>26</v>
      </c>
    </row>
    <row r="750" spans="1:12" x14ac:dyDescent="0.25">
      <c r="A750" t="s">
        <v>191</v>
      </c>
      <c r="B750">
        <v>2020</v>
      </c>
      <c r="C750" t="str">
        <f t="shared" si="11"/>
        <v>Kuwait2020</v>
      </c>
      <c r="D750" s="3">
        <v>44196</v>
      </c>
      <c r="E750">
        <v>12</v>
      </c>
      <c r="F750">
        <v>29.31166</v>
      </c>
      <c r="G750">
        <v>47.481766</v>
      </c>
      <c r="H750">
        <v>150584</v>
      </c>
      <c r="I750">
        <v>934</v>
      </c>
      <c r="J750">
        <v>146517</v>
      </c>
      <c r="K750">
        <v>3133</v>
      </c>
      <c r="L750">
        <v>6.2</v>
      </c>
    </row>
    <row r="751" spans="1:12" x14ac:dyDescent="0.25">
      <c r="A751" t="s">
        <v>268</v>
      </c>
      <c r="B751">
        <v>2020</v>
      </c>
      <c r="C751" t="str">
        <f t="shared" si="11"/>
        <v>Kyrgyzstan2020</v>
      </c>
      <c r="D751" s="3">
        <v>44196</v>
      </c>
      <c r="E751">
        <v>12</v>
      </c>
      <c r="F751">
        <v>41.20438</v>
      </c>
      <c r="G751">
        <v>74.766098</v>
      </c>
      <c r="H751">
        <v>81034</v>
      </c>
      <c r="I751">
        <v>1355</v>
      </c>
      <c r="J751">
        <v>75918</v>
      </c>
      <c r="K751">
        <v>3761</v>
      </c>
      <c r="L751">
        <v>16.7</v>
      </c>
    </row>
    <row r="752" spans="1:12" x14ac:dyDescent="0.25">
      <c r="A752" t="s">
        <v>362</v>
      </c>
      <c r="B752">
        <v>2020</v>
      </c>
      <c r="C752" t="str">
        <f t="shared" si="11"/>
        <v>Lao People's Democratic Republic2020</v>
      </c>
      <c r="D752" s="3">
        <v>44196</v>
      </c>
      <c r="E752">
        <v>12</v>
      </c>
      <c r="F752">
        <v>19.856269999999999</v>
      </c>
      <c r="G752">
        <v>102.495496</v>
      </c>
      <c r="H752">
        <v>41</v>
      </c>
      <c r="I752">
        <v>0</v>
      </c>
      <c r="J752">
        <v>40</v>
      </c>
      <c r="K752">
        <v>1</v>
      </c>
      <c r="L752">
        <v>0</v>
      </c>
    </row>
    <row r="753" spans="1:12" x14ac:dyDescent="0.25">
      <c r="A753" t="s">
        <v>270</v>
      </c>
      <c r="B753">
        <v>2020</v>
      </c>
      <c r="C753" t="str">
        <f t="shared" si="11"/>
        <v>Latvia2020</v>
      </c>
      <c r="D753" s="3">
        <v>44196</v>
      </c>
      <c r="E753">
        <v>12</v>
      </c>
      <c r="F753">
        <v>56.879600000000003</v>
      </c>
      <c r="G753">
        <v>24.603200000000001</v>
      </c>
      <c r="H753">
        <v>40904</v>
      </c>
      <c r="I753">
        <v>635</v>
      </c>
      <c r="J753">
        <v>27113</v>
      </c>
      <c r="K753">
        <v>13156</v>
      </c>
      <c r="L753">
        <v>15.5</v>
      </c>
    </row>
    <row r="754" spans="1:12" x14ac:dyDescent="0.25">
      <c r="A754" t="s">
        <v>193</v>
      </c>
      <c r="B754">
        <v>2020</v>
      </c>
      <c r="C754" t="str">
        <f t="shared" si="11"/>
        <v>Lebanon2020</v>
      </c>
      <c r="D754" s="3">
        <v>44196</v>
      </c>
      <c r="E754">
        <v>12</v>
      </c>
      <c r="F754">
        <v>33.854700000000001</v>
      </c>
      <c r="G754">
        <v>35.862299999999998</v>
      </c>
      <c r="H754">
        <v>181503</v>
      </c>
      <c r="I754">
        <v>1468</v>
      </c>
      <c r="J754">
        <v>127959</v>
      </c>
      <c r="K754">
        <v>52076</v>
      </c>
      <c r="L754">
        <v>8.1</v>
      </c>
    </row>
    <row r="755" spans="1:12" x14ac:dyDescent="0.25">
      <c r="A755" t="s">
        <v>58</v>
      </c>
      <c r="B755">
        <v>2020</v>
      </c>
      <c r="C755" t="str">
        <f t="shared" si="11"/>
        <v>Lesotho2020</v>
      </c>
      <c r="D755" s="3">
        <v>44196</v>
      </c>
      <c r="E755">
        <v>12</v>
      </c>
      <c r="F755">
        <v>-29.61</v>
      </c>
      <c r="G755">
        <v>28.233599999999999</v>
      </c>
      <c r="H755">
        <v>3094</v>
      </c>
      <c r="I755">
        <v>51</v>
      </c>
      <c r="J755">
        <v>1480</v>
      </c>
      <c r="K755">
        <v>1563</v>
      </c>
      <c r="L755">
        <v>16.5</v>
      </c>
    </row>
    <row r="756" spans="1:12" x14ac:dyDescent="0.25">
      <c r="A756" t="s">
        <v>60</v>
      </c>
      <c r="B756">
        <v>2020</v>
      </c>
      <c r="C756" t="str">
        <f t="shared" si="11"/>
        <v>Liberia2020</v>
      </c>
      <c r="D756" s="3">
        <v>44196</v>
      </c>
      <c r="E756">
        <v>12</v>
      </c>
      <c r="F756">
        <v>6.4280549999999996</v>
      </c>
      <c r="G756">
        <v>-9.4294989999999999</v>
      </c>
      <c r="H756">
        <v>1800</v>
      </c>
      <c r="I756">
        <v>83</v>
      </c>
      <c r="J756">
        <v>1406</v>
      </c>
      <c r="K756">
        <v>311</v>
      </c>
      <c r="L756">
        <v>46.1</v>
      </c>
    </row>
    <row r="757" spans="1:12" x14ac:dyDescent="0.25">
      <c r="A757" t="s">
        <v>195</v>
      </c>
      <c r="B757">
        <v>2020</v>
      </c>
      <c r="C757" t="str">
        <f t="shared" si="11"/>
        <v>Libya2020</v>
      </c>
      <c r="D757" s="3">
        <v>44196</v>
      </c>
      <c r="E757">
        <v>12</v>
      </c>
      <c r="F757">
        <v>26.335100000000001</v>
      </c>
      <c r="G757">
        <v>17.228331000000001</v>
      </c>
      <c r="H757">
        <v>100277</v>
      </c>
      <c r="I757">
        <v>1478</v>
      </c>
      <c r="J757">
        <v>72107</v>
      </c>
      <c r="K757">
        <v>26692</v>
      </c>
      <c r="L757">
        <v>14.7</v>
      </c>
    </row>
    <row r="758" spans="1:12" x14ac:dyDescent="0.25">
      <c r="A758" t="s">
        <v>404</v>
      </c>
      <c r="B758">
        <v>2020</v>
      </c>
      <c r="C758" t="str">
        <f t="shared" si="11"/>
        <v>Liechtenstein2020</v>
      </c>
      <c r="D758" s="3">
        <v>44196</v>
      </c>
      <c r="E758">
        <v>12</v>
      </c>
      <c r="F758">
        <v>47.14</v>
      </c>
      <c r="G758">
        <v>9.5500000000000007</v>
      </c>
      <c r="H758">
        <v>2221</v>
      </c>
      <c r="I758">
        <v>44</v>
      </c>
      <c r="J758">
        <v>1810</v>
      </c>
      <c r="K758">
        <v>367</v>
      </c>
      <c r="L758">
        <v>19.8</v>
      </c>
    </row>
    <row r="759" spans="1:12" x14ac:dyDescent="0.25">
      <c r="A759" t="s">
        <v>272</v>
      </c>
      <c r="B759">
        <v>2020</v>
      </c>
      <c r="C759" t="str">
        <f t="shared" si="11"/>
        <v>Lithuania2020</v>
      </c>
      <c r="D759" s="3">
        <v>44196</v>
      </c>
      <c r="E759">
        <v>12</v>
      </c>
      <c r="F759">
        <v>55.169400000000003</v>
      </c>
      <c r="G759">
        <v>23.8813</v>
      </c>
      <c r="H759">
        <v>145052</v>
      </c>
      <c r="I759">
        <v>1800</v>
      </c>
      <c r="J759">
        <v>96800</v>
      </c>
      <c r="K759">
        <v>46452</v>
      </c>
      <c r="L759">
        <v>12.4</v>
      </c>
    </row>
    <row r="760" spans="1:12" x14ac:dyDescent="0.25">
      <c r="A760" t="s">
        <v>274</v>
      </c>
      <c r="B760">
        <v>2020</v>
      </c>
      <c r="C760" t="str">
        <f t="shared" si="11"/>
        <v>Luxembourg2020</v>
      </c>
      <c r="D760" s="3">
        <v>44196</v>
      </c>
      <c r="E760">
        <v>12</v>
      </c>
      <c r="F760">
        <v>49.815300000000001</v>
      </c>
      <c r="G760">
        <v>6.1295999999999999</v>
      </c>
      <c r="H760">
        <v>46415</v>
      </c>
      <c r="I760">
        <v>495</v>
      </c>
      <c r="J760">
        <v>40978</v>
      </c>
      <c r="K760">
        <v>4942</v>
      </c>
      <c r="L760">
        <v>10.7</v>
      </c>
    </row>
    <row r="761" spans="1:12" x14ac:dyDescent="0.25">
      <c r="A761" t="s">
        <v>62</v>
      </c>
      <c r="B761">
        <v>2020</v>
      </c>
      <c r="C761" t="str">
        <f t="shared" si="11"/>
        <v>Madagascar2020</v>
      </c>
      <c r="D761" s="3">
        <v>44196</v>
      </c>
      <c r="E761">
        <v>12</v>
      </c>
      <c r="F761">
        <v>-18.766946999999998</v>
      </c>
      <c r="G761">
        <v>46.869107</v>
      </c>
      <c r="H761">
        <v>17714</v>
      </c>
      <c r="I761">
        <v>261</v>
      </c>
      <c r="J761">
        <v>17228</v>
      </c>
      <c r="K761">
        <v>225</v>
      </c>
      <c r="L761">
        <v>14.7</v>
      </c>
    </row>
    <row r="762" spans="1:12" x14ac:dyDescent="0.25">
      <c r="A762" t="s">
        <v>64</v>
      </c>
      <c r="B762">
        <v>2020</v>
      </c>
      <c r="C762" t="str">
        <f t="shared" si="11"/>
        <v>Malawi2020</v>
      </c>
      <c r="D762" s="3">
        <v>44196</v>
      </c>
      <c r="E762">
        <v>12</v>
      </c>
      <c r="F762">
        <v>-13.254300000000001</v>
      </c>
      <c r="G762">
        <v>34.301499999999997</v>
      </c>
      <c r="H762">
        <v>6583</v>
      </c>
      <c r="I762">
        <v>189</v>
      </c>
      <c r="J762">
        <v>5705</v>
      </c>
      <c r="K762">
        <v>689</v>
      </c>
      <c r="L762">
        <v>28.7</v>
      </c>
    </row>
    <row r="763" spans="1:12" x14ac:dyDescent="0.25">
      <c r="A763" t="s">
        <v>364</v>
      </c>
      <c r="B763">
        <v>2020</v>
      </c>
      <c r="C763" t="str">
        <f t="shared" si="11"/>
        <v>Malaysia2020</v>
      </c>
      <c r="D763" s="3">
        <v>44196</v>
      </c>
      <c r="E763">
        <v>12</v>
      </c>
      <c r="F763">
        <v>4.2104840000000001</v>
      </c>
      <c r="G763">
        <v>101.97576599999999</v>
      </c>
      <c r="H763">
        <v>113010</v>
      </c>
      <c r="I763">
        <v>471</v>
      </c>
      <c r="J763">
        <v>88940</v>
      </c>
      <c r="K763">
        <v>23599</v>
      </c>
      <c r="L763">
        <v>4.2</v>
      </c>
    </row>
    <row r="764" spans="1:12" x14ac:dyDescent="0.25">
      <c r="A764" t="s">
        <v>333</v>
      </c>
      <c r="B764">
        <v>2020</v>
      </c>
      <c r="C764" t="str">
        <f t="shared" si="11"/>
        <v>Maldives2020</v>
      </c>
      <c r="D764" s="3">
        <v>44196</v>
      </c>
      <c r="E764">
        <v>12</v>
      </c>
      <c r="F764">
        <v>3.2027999999999999</v>
      </c>
      <c r="G764">
        <v>73.220699999999994</v>
      </c>
      <c r="H764">
        <v>13757</v>
      </c>
      <c r="I764">
        <v>48</v>
      </c>
      <c r="J764">
        <v>13141</v>
      </c>
      <c r="K764">
        <v>568</v>
      </c>
      <c r="L764">
        <v>3.5</v>
      </c>
    </row>
    <row r="765" spans="1:12" x14ac:dyDescent="0.25">
      <c r="A765" t="s">
        <v>66</v>
      </c>
      <c r="B765">
        <v>2020</v>
      </c>
      <c r="C765" t="str">
        <f t="shared" si="11"/>
        <v>Mali2020</v>
      </c>
      <c r="D765" s="3">
        <v>44196</v>
      </c>
      <c r="E765">
        <v>12</v>
      </c>
      <c r="F765">
        <v>17.570692000000001</v>
      </c>
      <c r="G765">
        <v>-3.9961660000000001</v>
      </c>
      <c r="H765">
        <v>7090</v>
      </c>
      <c r="I765">
        <v>269</v>
      </c>
      <c r="J765">
        <v>4650</v>
      </c>
      <c r="K765">
        <v>2171</v>
      </c>
      <c r="L765">
        <v>37.9</v>
      </c>
    </row>
    <row r="766" spans="1:12" x14ac:dyDescent="0.25">
      <c r="A766" t="s">
        <v>276</v>
      </c>
      <c r="B766">
        <v>2020</v>
      </c>
      <c r="C766" t="str">
        <f t="shared" si="11"/>
        <v>Malta2020</v>
      </c>
      <c r="D766" s="3">
        <v>44196</v>
      </c>
      <c r="E766">
        <v>12</v>
      </c>
      <c r="F766">
        <v>35.9375</v>
      </c>
      <c r="G766">
        <v>14.375400000000001</v>
      </c>
      <c r="H766">
        <v>12774</v>
      </c>
      <c r="I766">
        <v>219</v>
      </c>
      <c r="J766">
        <v>11121</v>
      </c>
      <c r="K766">
        <v>1434</v>
      </c>
      <c r="L766">
        <v>17.100000000000001</v>
      </c>
    </row>
    <row r="767" spans="1:12" x14ac:dyDescent="0.25">
      <c r="A767" t="s">
        <v>366</v>
      </c>
      <c r="B767">
        <v>2020</v>
      </c>
      <c r="C767" t="str">
        <f t="shared" si="11"/>
        <v>Marshall Islands2020</v>
      </c>
      <c r="D767" s="3">
        <v>44196</v>
      </c>
      <c r="E767">
        <v>12</v>
      </c>
      <c r="F767">
        <v>7.1315</v>
      </c>
      <c r="G767">
        <v>171.18450000000001</v>
      </c>
      <c r="H767">
        <v>4</v>
      </c>
      <c r="I767">
        <v>0</v>
      </c>
      <c r="J767">
        <v>4</v>
      </c>
      <c r="K767">
        <v>0</v>
      </c>
      <c r="L767">
        <v>0</v>
      </c>
    </row>
    <row r="768" spans="1:12" x14ac:dyDescent="0.25">
      <c r="A768" t="s">
        <v>68</v>
      </c>
      <c r="B768">
        <v>2020</v>
      </c>
      <c r="C768" t="str">
        <f t="shared" si="11"/>
        <v>Mauritania2020</v>
      </c>
      <c r="D768" s="3">
        <v>44196</v>
      </c>
      <c r="E768">
        <v>12</v>
      </c>
      <c r="F768">
        <v>21.007899999999999</v>
      </c>
      <c r="G768">
        <v>-10.940799999999999</v>
      </c>
      <c r="H768">
        <v>14364</v>
      </c>
      <c r="I768">
        <v>347</v>
      </c>
      <c r="J768">
        <v>11380</v>
      </c>
      <c r="K768">
        <v>2637</v>
      </c>
      <c r="L768">
        <v>24.2</v>
      </c>
    </row>
    <row r="769" spans="1:12" x14ac:dyDescent="0.25">
      <c r="A769" t="s">
        <v>70</v>
      </c>
      <c r="B769">
        <v>2020</v>
      </c>
      <c r="C769" t="str">
        <f t="shared" si="11"/>
        <v>Mauritius2020</v>
      </c>
      <c r="D769" s="3">
        <v>44196</v>
      </c>
      <c r="E769">
        <v>12</v>
      </c>
      <c r="F769">
        <v>-20.348403999999999</v>
      </c>
      <c r="G769">
        <v>57.552152</v>
      </c>
      <c r="H769">
        <v>527</v>
      </c>
      <c r="I769">
        <v>10</v>
      </c>
      <c r="J769">
        <v>496</v>
      </c>
      <c r="K769">
        <v>21</v>
      </c>
      <c r="L769">
        <v>19</v>
      </c>
    </row>
    <row r="770" spans="1:12" x14ac:dyDescent="0.25">
      <c r="A770" t="s">
        <v>150</v>
      </c>
      <c r="B770">
        <v>2020</v>
      </c>
      <c r="C770" t="str">
        <f t="shared" si="11"/>
        <v>Mexico2020</v>
      </c>
      <c r="D770" s="3">
        <v>44196</v>
      </c>
      <c r="E770">
        <v>12</v>
      </c>
      <c r="F770">
        <v>23.634499999999999</v>
      </c>
      <c r="G770">
        <v>-102.5528</v>
      </c>
      <c r="H770">
        <v>1426094</v>
      </c>
      <c r="I770">
        <v>125807</v>
      </c>
      <c r="J770">
        <v>1074795</v>
      </c>
      <c r="K770">
        <v>225492</v>
      </c>
      <c r="L770">
        <v>88.2</v>
      </c>
    </row>
    <row r="771" spans="1:12" x14ac:dyDescent="0.25">
      <c r="A771" t="s">
        <v>414</v>
      </c>
      <c r="B771">
        <v>2020</v>
      </c>
      <c r="C771" t="str">
        <f t="shared" ref="C771:C834" si="12">A771&amp;B771</f>
        <v>Micronesia (Fed. States of)2020</v>
      </c>
      <c r="D771" s="3">
        <v>44196</v>
      </c>
      <c r="E771">
        <v>12</v>
      </c>
      <c r="F771">
        <v>7.4256000000000002</v>
      </c>
      <c r="G771">
        <v>150.55080000000001</v>
      </c>
      <c r="H771">
        <v>0</v>
      </c>
      <c r="I771">
        <v>0</v>
      </c>
      <c r="J771">
        <v>0</v>
      </c>
      <c r="K771">
        <v>0</v>
      </c>
      <c r="L771">
        <v>0</v>
      </c>
    </row>
    <row r="772" spans="1:12" x14ac:dyDescent="0.25">
      <c r="A772" t="s">
        <v>290</v>
      </c>
      <c r="B772">
        <v>2020</v>
      </c>
      <c r="C772" t="str">
        <f t="shared" si="12"/>
        <v>Republic of Moldova2020</v>
      </c>
      <c r="D772" s="3">
        <v>44196</v>
      </c>
      <c r="E772">
        <v>12</v>
      </c>
      <c r="F772">
        <v>47.4116</v>
      </c>
      <c r="G772">
        <v>28.369900000000001</v>
      </c>
      <c r="H772">
        <v>144818</v>
      </c>
      <c r="I772">
        <v>2985</v>
      </c>
      <c r="J772">
        <v>130643</v>
      </c>
      <c r="K772">
        <v>11190</v>
      </c>
      <c r="L772">
        <v>20.6</v>
      </c>
    </row>
    <row r="773" spans="1:12" x14ac:dyDescent="0.25">
      <c r="A773" t="s">
        <v>278</v>
      </c>
      <c r="B773">
        <v>2020</v>
      </c>
      <c r="C773" t="str">
        <f t="shared" si="12"/>
        <v>Monaco2020</v>
      </c>
      <c r="D773" s="3">
        <v>44196</v>
      </c>
      <c r="E773">
        <v>12</v>
      </c>
      <c r="F773">
        <v>43.7333</v>
      </c>
      <c r="G773">
        <v>7.4166999999999996</v>
      </c>
      <c r="H773">
        <v>875</v>
      </c>
      <c r="I773">
        <v>3</v>
      </c>
      <c r="J773">
        <v>708</v>
      </c>
      <c r="K773">
        <v>164</v>
      </c>
      <c r="L773">
        <v>3.4</v>
      </c>
    </row>
    <row r="774" spans="1:12" x14ac:dyDescent="0.25">
      <c r="A774" t="s">
        <v>370</v>
      </c>
      <c r="B774">
        <v>2020</v>
      </c>
      <c r="C774" t="str">
        <f t="shared" si="12"/>
        <v>Mongolia2020</v>
      </c>
      <c r="D774" s="3">
        <v>44196</v>
      </c>
      <c r="E774">
        <v>12</v>
      </c>
      <c r="F774">
        <v>46.862499999999997</v>
      </c>
      <c r="G774">
        <v>103.8467</v>
      </c>
      <c r="H774">
        <v>1195</v>
      </c>
      <c r="I774">
        <v>1</v>
      </c>
      <c r="J774">
        <v>837</v>
      </c>
      <c r="K774">
        <v>357</v>
      </c>
      <c r="L774">
        <v>0.8</v>
      </c>
    </row>
    <row r="775" spans="1:12" x14ac:dyDescent="0.25">
      <c r="A775" t="s">
        <v>280</v>
      </c>
      <c r="B775">
        <v>2020</v>
      </c>
      <c r="C775" t="str">
        <f t="shared" si="12"/>
        <v>Montenegro2020</v>
      </c>
      <c r="D775" s="3">
        <v>44196</v>
      </c>
      <c r="E775">
        <v>12</v>
      </c>
      <c r="F775">
        <v>42.708677999999999</v>
      </c>
      <c r="G775">
        <v>19.374389999999998</v>
      </c>
      <c r="H775">
        <v>48247</v>
      </c>
      <c r="I775">
        <v>682</v>
      </c>
      <c r="J775">
        <v>38580</v>
      </c>
      <c r="K775">
        <v>8985</v>
      </c>
      <c r="L775">
        <v>14.1</v>
      </c>
    </row>
    <row r="776" spans="1:12" x14ac:dyDescent="0.25">
      <c r="A776" t="s">
        <v>197</v>
      </c>
      <c r="B776">
        <v>2020</v>
      </c>
      <c r="C776" t="str">
        <f t="shared" si="12"/>
        <v>Morocco2020</v>
      </c>
      <c r="D776" s="3">
        <v>44196</v>
      </c>
      <c r="E776">
        <v>12</v>
      </c>
      <c r="F776">
        <v>31.791699999999999</v>
      </c>
      <c r="G776">
        <v>-7.0926</v>
      </c>
      <c r="H776">
        <v>439193</v>
      </c>
      <c r="I776">
        <v>7388</v>
      </c>
      <c r="J776">
        <v>407504</v>
      </c>
      <c r="K776">
        <v>24301</v>
      </c>
      <c r="L776">
        <v>16.8</v>
      </c>
    </row>
    <row r="777" spans="1:12" x14ac:dyDescent="0.25">
      <c r="A777" t="s">
        <v>73</v>
      </c>
      <c r="B777">
        <v>2020</v>
      </c>
      <c r="C777" t="str">
        <f t="shared" si="12"/>
        <v>Mozambique2020</v>
      </c>
      <c r="D777" s="3">
        <v>44196</v>
      </c>
      <c r="E777">
        <v>12</v>
      </c>
      <c r="F777">
        <v>-18.665694999999999</v>
      </c>
      <c r="G777">
        <v>35.529561999999999</v>
      </c>
      <c r="H777">
        <v>18642</v>
      </c>
      <c r="I777">
        <v>166</v>
      </c>
      <c r="J777">
        <v>0</v>
      </c>
      <c r="K777">
        <v>0</v>
      </c>
      <c r="L777">
        <v>8.9</v>
      </c>
    </row>
    <row r="778" spans="1:12" x14ac:dyDescent="0.25">
      <c r="A778" t="s">
        <v>435</v>
      </c>
      <c r="B778">
        <v>2020</v>
      </c>
      <c r="C778" t="str">
        <f t="shared" si="12"/>
        <v>MS Zaandam2020</v>
      </c>
      <c r="D778" s="3">
        <v>44196</v>
      </c>
      <c r="E778">
        <v>12</v>
      </c>
      <c r="F778">
        <v>0</v>
      </c>
      <c r="G778">
        <v>0</v>
      </c>
      <c r="H778">
        <v>9</v>
      </c>
      <c r="I778">
        <v>2</v>
      </c>
      <c r="J778">
        <v>7</v>
      </c>
      <c r="K778">
        <v>0</v>
      </c>
      <c r="L778">
        <v>222.2</v>
      </c>
    </row>
    <row r="779" spans="1:12" x14ac:dyDescent="0.25">
      <c r="A779" t="s">
        <v>75</v>
      </c>
      <c r="B779">
        <v>2020</v>
      </c>
      <c r="C779" t="str">
        <f t="shared" si="12"/>
        <v>Namibia2020</v>
      </c>
      <c r="D779" s="3">
        <v>44196</v>
      </c>
      <c r="E779">
        <v>12</v>
      </c>
      <c r="F779">
        <v>-22.957599999999999</v>
      </c>
      <c r="G779">
        <v>18.490400000000001</v>
      </c>
      <c r="H779">
        <v>23941</v>
      </c>
      <c r="I779">
        <v>205</v>
      </c>
      <c r="J779">
        <v>20076</v>
      </c>
      <c r="K779">
        <v>3660</v>
      </c>
      <c r="L779">
        <v>8.6</v>
      </c>
    </row>
    <row r="780" spans="1:12" x14ac:dyDescent="0.25">
      <c r="A780" t="s">
        <v>372</v>
      </c>
      <c r="B780">
        <v>2020</v>
      </c>
      <c r="C780" t="str">
        <f t="shared" si="12"/>
        <v>Nauru2020</v>
      </c>
      <c r="D780" s="3">
        <v>44196</v>
      </c>
      <c r="E780">
        <v>12</v>
      </c>
      <c r="F780">
        <v>-0.52280000000000004</v>
      </c>
      <c r="G780">
        <v>166.9315</v>
      </c>
      <c r="H780">
        <v>0</v>
      </c>
      <c r="I780">
        <v>0</v>
      </c>
      <c r="J780">
        <v>0</v>
      </c>
      <c r="K780">
        <v>0</v>
      </c>
      <c r="L780">
        <v>0</v>
      </c>
    </row>
    <row r="781" spans="1:12" x14ac:dyDescent="0.25">
      <c r="A781" t="s">
        <v>337</v>
      </c>
      <c r="B781">
        <v>2020</v>
      </c>
      <c r="C781" t="str">
        <f t="shared" si="12"/>
        <v>Nepal2020</v>
      </c>
      <c r="D781" s="3">
        <v>44196</v>
      </c>
      <c r="E781">
        <v>12</v>
      </c>
      <c r="F781">
        <v>28.166699999999999</v>
      </c>
      <c r="G781">
        <v>84.25</v>
      </c>
      <c r="H781">
        <v>260593</v>
      </c>
      <c r="I781">
        <v>1856</v>
      </c>
      <c r="J781">
        <v>252359</v>
      </c>
      <c r="K781">
        <v>6378</v>
      </c>
      <c r="L781">
        <v>7.1</v>
      </c>
    </row>
    <row r="782" spans="1:12" x14ac:dyDescent="0.25">
      <c r="A782" t="s">
        <v>282</v>
      </c>
      <c r="B782">
        <v>2020</v>
      </c>
      <c r="C782" t="str">
        <f t="shared" si="12"/>
        <v>Netherlands2020</v>
      </c>
      <c r="D782" s="3">
        <v>44196</v>
      </c>
      <c r="E782">
        <v>12</v>
      </c>
      <c r="F782">
        <v>52.132599999999996</v>
      </c>
      <c r="G782">
        <v>5.2912999999999997</v>
      </c>
      <c r="H782">
        <v>805164</v>
      </c>
      <c r="I782">
        <v>11432</v>
      </c>
      <c r="J782">
        <v>0</v>
      </c>
      <c r="K782">
        <v>793732</v>
      </c>
      <c r="L782">
        <v>14.2</v>
      </c>
    </row>
    <row r="783" spans="1:12" x14ac:dyDescent="0.25">
      <c r="A783" t="s">
        <v>282</v>
      </c>
      <c r="B783">
        <v>2020</v>
      </c>
      <c r="C783" t="str">
        <f t="shared" si="12"/>
        <v>Netherlands2020</v>
      </c>
      <c r="D783" s="3">
        <v>44196</v>
      </c>
      <c r="E783">
        <v>12</v>
      </c>
      <c r="F783">
        <v>12.521100000000001</v>
      </c>
      <c r="G783">
        <v>-69.968299999999999</v>
      </c>
      <c r="H783">
        <v>5489</v>
      </c>
      <c r="I783">
        <v>49</v>
      </c>
      <c r="J783">
        <v>5149</v>
      </c>
      <c r="K783">
        <v>291</v>
      </c>
      <c r="L783">
        <v>8.9</v>
      </c>
    </row>
    <row r="784" spans="1:12" x14ac:dyDescent="0.25">
      <c r="A784" t="s">
        <v>282</v>
      </c>
      <c r="B784">
        <v>2020</v>
      </c>
      <c r="C784" t="str">
        <f t="shared" si="12"/>
        <v>Netherlands2020</v>
      </c>
      <c r="D784" s="3">
        <v>44196</v>
      </c>
      <c r="E784">
        <v>12</v>
      </c>
      <c r="F784">
        <v>12.1784</v>
      </c>
      <c r="G784">
        <v>-68.238500000000002</v>
      </c>
      <c r="H784">
        <v>196</v>
      </c>
      <c r="I784">
        <v>3</v>
      </c>
      <c r="J784">
        <v>180</v>
      </c>
      <c r="K784">
        <v>13</v>
      </c>
      <c r="L784">
        <v>15.3</v>
      </c>
    </row>
    <row r="785" spans="1:12" x14ac:dyDescent="0.25">
      <c r="A785" t="s">
        <v>282</v>
      </c>
      <c r="B785">
        <v>2020</v>
      </c>
      <c r="C785" t="str">
        <f t="shared" si="12"/>
        <v>Netherlands2020</v>
      </c>
      <c r="D785" s="3">
        <v>44196</v>
      </c>
      <c r="E785">
        <v>12</v>
      </c>
      <c r="F785">
        <v>12.169600000000001</v>
      </c>
      <c r="G785">
        <v>-68.989999999999995</v>
      </c>
      <c r="H785">
        <v>4260</v>
      </c>
      <c r="I785">
        <v>14</v>
      </c>
      <c r="J785">
        <v>2925</v>
      </c>
      <c r="K785">
        <v>1321</v>
      </c>
      <c r="L785">
        <v>3.3</v>
      </c>
    </row>
    <row r="786" spans="1:12" x14ac:dyDescent="0.25">
      <c r="A786" t="s">
        <v>282</v>
      </c>
      <c r="B786">
        <v>2020</v>
      </c>
      <c r="C786" t="str">
        <f t="shared" si="12"/>
        <v>Netherlands2020</v>
      </c>
      <c r="D786" s="3">
        <v>44196</v>
      </c>
      <c r="E786">
        <v>12</v>
      </c>
      <c r="F786">
        <v>18.0425</v>
      </c>
      <c r="G786">
        <v>-63.0548</v>
      </c>
      <c r="H786">
        <v>1456</v>
      </c>
      <c r="I786">
        <v>27</v>
      </c>
      <c r="J786">
        <v>1331</v>
      </c>
      <c r="K786">
        <v>98</v>
      </c>
      <c r="L786">
        <v>18.5</v>
      </c>
    </row>
    <row r="787" spans="1:12" x14ac:dyDescent="0.25">
      <c r="A787" t="s">
        <v>374</v>
      </c>
      <c r="B787">
        <v>2020</v>
      </c>
      <c r="C787" t="str">
        <f t="shared" si="12"/>
        <v>New Zealand2020</v>
      </c>
      <c r="D787" s="3">
        <v>44196</v>
      </c>
      <c r="E787">
        <v>12</v>
      </c>
      <c r="F787">
        <v>-40.900599999999997</v>
      </c>
      <c r="G787">
        <v>174.886</v>
      </c>
      <c r="H787">
        <v>2162</v>
      </c>
      <c r="I787">
        <v>26</v>
      </c>
      <c r="J787">
        <v>2082</v>
      </c>
      <c r="K787">
        <v>54</v>
      </c>
      <c r="L787">
        <v>12</v>
      </c>
    </row>
    <row r="788" spans="1:12" x14ac:dyDescent="0.25">
      <c r="A788" t="s">
        <v>374</v>
      </c>
      <c r="B788">
        <v>2020</v>
      </c>
      <c r="C788" t="str">
        <f t="shared" si="12"/>
        <v>New Zealand2020</v>
      </c>
      <c r="D788" s="3">
        <v>44196</v>
      </c>
      <c r="E788">
        <v>12</v>
      </c>
      <c r="F788">
        <v>-21.236699999999999</v>
      </c>
      <c r="G788">
        <v>-159.77770000000001</v>
      </c>
      <c r="H788">
        <v>0</v>
      </c>
      <c r="I788">
        <v>0</v>
      </c>
      <c r="J788">
        <v>0</v>
      </c>
      <c r="K788">
        <v>0</v>
      </c>
      <c r="L788">
        <v>0</v>
      </c>
    </row>
    <row r="789" spans="1:12" x14ac:dyDescent="0.25">
      <c r="A789" t="s">
        <v>374</v>
      </c>
      <c r="B789">
        <v>2020</v>
      </c>
      <c r="C789" t="str">
        <f t="shared" si="12"/>
        <v>New Zealand2020</v>
      </c>
      <c r="D789" s="3">
        <v>44196</v>
      </c>
      <c r="E789">
        <v>12</v>
      </c>
      <c r="F789">
        <v>-19.054400000000001</v>
      </c>
      <c r="G789">
        <v>-169.8672</v>
      </c>
      <c r="H789">
        <v>0</v>
      </c>
      <c r="I789">
        <v>0</v>
      </c>
      <c r="J789">
        <v>0</v>
      </c>
      <c r="K789">
        <v>0</v>
      </c>
      <c r="L789">
        <v>0</v>
      </c>
    </row>
    <row r="790" spans="1:12" x14ac:dyDescent="0.25">
      <c r="A790" t="s">
        <v>152</v>
      </c>
      <c r="B790">
        <v>2020</v>
      </c>
      <c r="C790" t="str">
        <f t="shared" si="12"/>
        <v>Nicaragua2020</v>
      </c>
      <c r="D790" s="3">
        <v>44196</v>
      </c>
      <c r="E790">
        <v>12</v>
      </c>
      <c r="F790">
        <v>12.865416</v>
      </c>
      <c r="G790">
        <v>-85.207228999999998</v>
      </c>
      <c r="H790">
        <v>4829</v>
      </c>
      <c r="I790">
        <v>165</v>
      </c>
      <c r="J790">
        <v>4225</v>
      </c>
      <c r="K790">
        <v>439</v>
      </c>
      <c r="L790">
        <v>34.200000000000003</v>
      </c>
    </row>
    <row r="791" spans="1:12" x14ac:dyDescent="0.25">
      <c r="A791" t="s">
        <v>77</v>
      </c>
      <c r="B791">
        <v>2020</v>
      </c>
      <c r="C791" t="str">
        <f t="shared" si="12"/>
        <v>Niger2020</v>
      </c>
      <c r="D791" s="3">
        <v>44196</v>
      </c>
      <c r="E791">
        <v>12</v>
      </c>
      <c r="F791">
        <v>17.607789</v>
      </c>
      <c r="G791">
        <v>8.0816660000000002</v>
      </c>
      <c r="H791">
        <v>3323</v>
      </c>
      <c r="I791">
        <v>104</v>
      </c>
      <c r="J791">
        <v>1825</v>
      </c>
      <c r="K791">
        <v>1394</v>
      </c>
      <c r="L791">
        <v>31.3</v>
      </c>
    </row>
    <row r="792" spans="1:12" x14ac:dyDescent="0.25">
      <c r="A792" t="s">
        <v>79</v>
      </c>
      <c r="B792">
        <v>2020</v>
      </c>
      <c r="C792" t="str">
        <f t="shared" si="12"/>
        <v>Nigeria2020</v>
      </c>
      <c r="D792" s="3">
        <v>44196</v>
      </c>
      <c r="E792">
        <v>12</v>
      </c>
      <c r="F792">
        <v>9.0820000000000007</v>
      </c>
      <c r="G792">
        <v>8.6753</v>
      </c>
      <c r="H792">
        <v>87607</v>
      </c>
      <c r="I792">
        <v>1289</v>
      </c>
      <c r="J792">
        <v>73713</v>
      </c>
      <c r="K792">
        <v>12605</v>
      </c>
      <c r="L792">
        <v>14.7</v>
      </c>
    </row>
    <row r="793" spans="1:12" x14ac:dyDescent="0.25">
      <c r="A793" t="s">
        <v>408</v>
      </c>
      <c r="B793">
        <v>2020</v>
      </c>
      <c r="C793" t="str">
        <f t="shared" si="12"/>
        <v>North Macedonia2020</v>
      </c>
      <c r="D793" s="3">
        <v>44196</v>
      </c>
      <c r="E793">
        <v>12</v>
      </c>
      <c r="F793">
        <v>41.608600000000003</v>
      </c>
      <c r="G793">
        <v>21.7453</v>
      </c>
      <c r="H793">
        <v>83329</v>
      </c>
      <c r="I793">
        <v>2503</v>
      </c>
      <c r="J793">
        <v>61447</v>
      </c>
      <c r="K793">
        <v>19379</v>
      </c>
      <c r="L793">
        <v>30</v>
      </c>
    </row>
    <row r="794" spans="1:12" x14ac:dyDescent="0.25">
      <c r="A794" t="s">
        <v>284</v>
      </c>
      <c r="B794">
        <v>2020</v>
      </c>
      <c r="C794" t="str">
        <f t="shared" si="12"/>
        <v>Norway2020</v>
      </c>
      <c r="D794" s="3">
        <v>44196</v>
      </c>
      <c r="E794">
        <v>12</v>
      </c>
      <c r="F794">
        <v>60.472000000000001</v>
      </c>
      <c r="G794">
        <v>8.4688999999999997</v>
      </c>
      <c r="H794">
        <v>49567</v>
      </c>
      <c r="I794">
        <v>436</v>
      </c>
      <c r="J794">
        <v>17998</v>
      </c>
      <c r="K794">
        <v>31133</v>
      </c>
      <c r="L794">
        <v>8.8000000000000007</v>
      </c>
    </row>
    <row r="795" spans="1:12" x14ac:dyDescent="0.25">
      <c r="A795" t="s">
        <v>199</v>
      </c>
      <c r="B795">
        <v>2020</v>
      </c>
      <c r="C795" t="str">
        <f t="shared" si="12"/>
        <v>Oman2020</v>
      </c>
      <c r="D795" s="3">
        <v>44196</v>
      </c>
      <c r="E795">
        <v>12</v>
      </c>
      <c r="F795">
        <v>21.512582999999999</v>
      </c>
      <c r="G795">
        <v>55.923254999999997</v>
      </c>
      <c r="H795">
        <v>128867</v>
      </c>
      <c r="I795">
        <v>1499</v>
      </c>
      <c r="J795">
        <v>121890</v>
      </c>
      <c r="K795">
        <v>5478</v>
      </c>
      <c r="L795">
        <v>11.6</v>
      </c>
    </row>
    <row r="796" spans="1:12" x14ac:dyDescent="0.25">
      <c r="A796" t="s">
        <v>201</v>
      </c>
      <c r="B796">
        <v>2020</v>
      </c>
      <c r="C796" t="str">
        <f t="shared" si="12"/>
        <v>Pakistan2020</v>
      </c>
      <c r="D796" s="3">
        <v>44196</v>
      </c>
      <c r="E796">
        <v>12</v>
      </c>
      <c r="F796">
        <v>30.375299999999999</v>
      </c>
      <c r="G796">
        <v>69.345100000000002</v>
      </c>
      <c r="H796">
        <v>482178</v>
      </c>
      <c r="I796">
        <v>10176</v>
      </c>
      <c r="J796">
        <v>437229</v>
      </c>
      <c r="K796">
        <v>34773</v>
      </c>
      <c r="L796">
        <v>21.1</v>
      </c>
    </row>
    <row r="797" spans="1:12" x14ac:dyDescent="0.25">
      <c r="A797" t="s">
        <v>378</v>
      </c>
      <c r="B797">
        <v>2020</v>
      </c>
      <c r="C797" t="str">
        <f t="shared" si="12"/>
        <v>Palau2020</v>
      </c>
      <c r="D797" s="3">
        <v>44196</v>
      </c>
      <c r="E797">
        <v>12</v>
      </c>
      <c r="F797">
        <v>7.5149999999999997</v>
      </c>
      <c r="G797">
        <v>134.58250000000001</v>
      </c>
      <c r="H797">
        <v>0</v>
      </c>
      <c r="I797">
        <v>0</v>
      </c>
      <c r="J797">
        <v>0</v>
      </c>
      <c r="K797">
        <v>0</v>
      </c>
      <c r="L797">
        <v>0</v>
      </c>
    </row>
    <row r="798" spans="1:12" x14ac:dyDescent="0.25">
      <c r="A798" t="s">
        <v>154</v>
      </c>
      <c r="B798">
        <v>2020</v>
      </c>
      <c r="C798" t="str">
        <f t="shared" si="12"/>
        <v>Panama2020</v>
      </c>
      <c r="D798" s="3">
        <v>44196</v>
      </c>
      <c r="E798">
        <v>12</v>
      </c>
      <c r="F798">
        <v>8.5380000000000003</v>
      </c>
      <c r="G798">
        <v>-80.7821</v>
      </c>
      <c r="H798">
        <v>246790</v>
      </c>
      <c r="I798">
        <v>4022</v>
      </c>
      <c r="J798">
        <v>195138</v>
      </c>
      <c r="K798">
        <v>47630</v>
      </c>
      <c r="L798">
        <v>16.3</v>
      </c>
    </row>
    <row r="799" spans="1:12" x14ac:dyDescent="0.25">
      <c r="A799" t="s">
        <v>380</v>
      </c>
      <c r="B799">
        <v>2020</v>
      </c>
      <c r="C799" t="str">
        <f t="shared" si="12"/>
        <v>Papua New Guinea2020</v>
      </c>
      <c r="D799" s="3">
        <v>44196</v>
      </c>
      <c r="E799">
        <v>12</v>
      </c>
      <c r="F799">
        <v>-6.3149930000000003</v>
      </c>
      <c r="G799">
        <v>143.95554999999999</v>
      </c>
      <c r="H799">
        <v>780</v>
      </c>
      <c r="I799">
        <v>9</v>
      </c>
      <c r="J799">
        <v>661</v>
      </c>
      <c r="K799">
        <v>110</v>
      </c>
      <c r="L799">
        <v>11.5</v>
      </c>
    </row>
    <row r="800" spans="1:12" x14ac:dyDescent="0.25">
      <c r="A800" t="s">
        <v>156</v>
      </c>
      <c r="B800">
        <v>2020</v>
      </c>
      <c r="C800" t="str">
        <f t="shared" si="12"/>
        <v>Paraguay2020</v>
      </c>
      <c r="D800" s="3">
        <v>44196</v>
      </c>
      <c r="E800">
        <v>12</v>
      </c>
      <c r="F800">
        <v>-23.442499999999999</v>
      </c>
      <c r="G800">
        <v>-58.443800000000003</v>
      </c>
      <c r="H800">
        <v>107932</v>
      </c>
      <c r="I800">
        <v>2262</v>
      </c>
      <c r="J800">
        <v>81977</v>
      </c>
      <c r="K800">
        <v>23693</v>
      </c>
      <c r="L800">
        <v>21</v>
      </c>
    </row>
    <row r="801" spans="1:12" x14ac:dyDescent="0.25">
      <c r="A801" t="s">
        <v>158</v>
      </c>
      <c r="B801">
        <v>2020</v>
      </c>
      <c r="C801" t="str">
        <f t="shared" si="12"/>
        <v>Peru2020</v>
      </c>
      <c r="D801" s="3">
        <v>44196</v>
      </c>
      <c r="E801">
        <v>12</v>
      </c>
      <c r="F801">
        <v>-9.19</v>
      </c>
      <c r="G801">
        <v>-75.015199999999993</v>
      </c>
      <c r="H801">
        <v>1015137</v>
      </c>
      <c r="I801">
        <v>93070</v>
      </c>
      <c r="J801">
        <v>951318</v>
      </c>
      <c r="K801">
        <v>-29251</v>
      </c>
      <c r="L801">
        <v>91.7</v>
      </c>
    </row>
    <row r="802" spans="1:12" x14ac:dyDescent="0.25">
      <c r="A802" t="s">
        <v>382</v>
      </c>
      <c r="B802">
        <v>2020</v>
      </c>
      <c r="C802" t="str">
        <f t="shared" si="12"/>
        <v>Philippines2020</v>
      </c>
      <c r="D802" s="3">
        <v>44196</v>
      </c>
      <c r="E802">
        <v>12</v>
      </c>
      <c r="F802">
        <v>12.879721</v>
      </c>
      <c r="G802">
        <v>121.774017</v>
      </c>
      <c r="H802">
        <v>474064</v>
      </c>
      <c r="I802">
        <v>9244</v>
      </c>
      <c r="J802">
        <v>439796</v>
      </c>
      <c r="K802">
        <v>25024</v>
      </c>
      <c r="L802">
        <v>19.5</v>
      </c>
    </row>
    <row r="803" spans="1:12" x14ac:dyDescent="0.25">
      <c r="A803" t="s">
        <v>286</v>
      </c>
      <c r="B803">
        <v>2020</v>
      </c>
      <c r="C803" t="str">
        <f t="shared" si="12"/>
        <v>Poland2020</v>
      </c>
      <c r="D803" s="3">
        <v>44196</v>
      </c>
      <c r="E803">
        <v>12</v>
      </c>
      <c r="F803">
        <v>51.919400000000003</v>
      </c>
      <c r="G803">
        <v>19.145099999999999</v>
      </c>
      <c r="H803">
        <v>1294878</v>
      </c>
      <c r="I803">
        <v>28554</v>
      </c>
      <c r="J803">
        <v>1036138</v>
      </c>
      <c r="K803">
        <v>230186</v>
      </c>
      <c r="L803">
        <v>22.1</v>
      </c>
    </row>
    <row r="804" spans="1:12" x14ac:dyDescent="0.25">
      <c r="A804" t="s">
        <v>288</v>
      </c>
      <c r="B804">
        <v>2020</v>
      </c>
      <c r="C804" t="str">
        <f t="shared" si="12"/>
        <v>Portugal2020</v>
      </c>
      <c r="D804" s="3">
        <v>44196</v>
      </c>
      <c r="E804">
        <v>12</v>
      </c>
      <c r="F804">
        <v>39.399900000000002</v>
      </c>
      <c r="G804">
        <v>-8.2245000000000008</v>
      </c>
      <c r="H804">
        <v>413678</v>
      </c>
      <c r="I804">
        <v>6906</v>
      </c>
      <c r="J804">
        <v>334276</v>
      </c>
      <c r="K804">
        <v>72496</v>
      </c>
      <c r="L804">
        <v>16.7</v>
      </c>
    </row>
    <row r="805" spans="1:12" x14ac:dyDescent="0.25">
      <c r="A805" t="s">
        <v>203</v>
      </c>
      <c r="B805">
        <v>2020</v>
      </c>
      <c r="C805" t="str">
        <f t="shared" si="12"/>
        <v>Qatar2020</v>
      </c>
      <c r="D805" s="3">
        <v>44196</v>
      </c>
      <c r="E805">
        <v>12</v>
      </c>
      <c r="F805">
        <v>25.354800000000001</v>
      </c>
      <c r="G805">
        <v>51.183900000000001</v>
      </c>
      <c r="H805">
        <v>143834</v>
      </c>
      <c r="I805">
        <v>245</v>
      </c>
      <c r="J805">
        <v>141422</v>
      </c>
      <c r="K805">
        <v>2167</v>
      </c>
      <c r="L805">
        <v>1.7</v>
      </c>
    </row>
    <row r="806" spans="1:12" x14ac:dyDescent="0.25">
      <c r="A806" t="s">
        <v>292</v>
      </c>
      <c r="B806">
        <v>2020</v>
      </c>
      <c r="C806" t="str">
        <f t="shared" si="12"/>
        <v>Romania2020</v>
      </c>
      <c r="D806" s="3">
        <v>44196</v>
      </c>
      <c r="E806">
        <v>12</v>
      </c>
      <c r="F806">
        <v>45.943199999999997</v>
      </c>
      <c r="G806">
        <v>24.966799999999999</v>
      </c>
      <c r="H806">
        <v>632263</v>
      </c>
      <c r="I806">
        <v>15767</v>
      </c>
      <c r="J806">
        <v>560793</v>
      </c>
      <c r="K806">
        <v>55703</v>
      </c>
      <c r="L806">
        <v>24.9</v>
      </c>
    </row>
    <row r="807" spans="1:12" x14ac:dyDescent="0.25">
      <c r="A807" t="s">
        <v>294</v>
      </c>
      <c r="B807">
        <v>2020</v>
      </c>
      <c r="C807" t="str">
        <f t="shared" si="12"/>
        <v>Russian Federation2020</v>
      </c>
      <c r="D807" s="3">
        <v>44196</v>
      </c>
      <c r="E807">
        <v>12</v>
      </c>
      <c r="F807">
        <v>61.524009999999997</v>
      </c>
      <c r="G807">
        <v>105.31875599999999</v>
      </c>
      <c r="H807">
        <v>3127347</v>
      </c>
      <c r="I807">
        <v>56271</v>
      </c>
      <c r="J807">
        <v>2527722</v>
      </c>
      <c r="K807">
        <v>543354</v>
      </c>
      <c r="L807">
        <v>18</v>
      </c>
    </row>
    <row r="808" spans="1:12" x14ac:dyDescent="0.25">
      <c r="A808" t="s">
        <v>81</v>
      </c>
      <c r="B808">
        <v>2020</v>
      </c>
      <c r="C808" t="str">
        <f t="shared" si="12"/>
        <v>Rwanda2020</v>
      </c>
      <c r="D808" s="3">
        <v>44196</v>
      </c>
      <c r="E808">
        <v>12</v>
      </c>
      <c r="F808">
        <v>-1.9402999999999999</v>
      </c>
      <c r="G808">
        <v>29.873899999999999</v>
      </c>
      <c r="H808">
        <v>8383</v>
      </c>
      <c r="I808">
        <v>92</v>
      </c>
      <c r="J808">
        <v>6542</v>
      </c>
      <c r="K808">
        <v>1749</v>
      </c>
      <c r="L808">
        <v>11</v>
      </c>
    </row>
    <row r="809" spans="1:12" x14ac:dyDescent="0.25">
      <c r="A809" t="s">
        <v>160</v>
      </c>
      <c r="B809">
        <v>2020</v>
      </c>
      <c r="C809" t="str">
        <f t="shared" si="12"/>
        <v>Saint Kitts and Nevis2020</v>
      </c>
      <c r="D809" s="3">
        <v>44196</v>
      </c>
      <c r="E809">
        <v>12</v>
      </c>
      <c r="F809">
        <v>17.357821999999999</v>
      </c>
      <c r="G809">
        <v>-62.782997999999999</v>
      </c>
      <c r="H809">
        <v>32</v>
      </c>
      <c r="I809">
        <v>0</v>
      </c>
      <c r="J809">
        <v>29</v>
      </c>
      <c r="K809">
        <v>3</v>
      </c>
      <c r="L809">
        <v>0</v>
      </c>
    </row>
    <row r="810" spans="1:12" x14ac:dyDescent="0.25">
      <c r="A810" t="s">
        <v>162</v>
      </c>
      <c r="B810">
        <v>2020</v>
      </c>
      <c r="C810" t="str">
        <f t="shared" si="12"/>
        <v>Saint Lucia2020</v>
      </c>
      <c r="D810" s="3">
        <v>44196</v>
      </c>
      <c r="E810">
        <v>12</v>
      </c>
      <c r="F810">
        <v>13.9094</v>
      </c>
      <c r="G810">
        <v>-60.978900000000003</v>
      </c>
      <c r="H810">
        <v>353</v>
      </c>
      <c r="I810">
        <v>5</v>
      </c>
      <c r="J810">
        <v>289</v>
      </c>
      <c r="K810">
        <v>59</v>
      </c>
      <c r="L810">
        <v>14.2</v>
      </c>
    </row>
    <row r="811" spans="1:12" x14ac:dyDescent="0.25">
      <c r="A811" t="s">
        <v>164</v>
      </c>
      <c r="B811">
        <v>2020</v>
      </c>
      <c r="C811" t="str">
        <f t="shared" si="12"/>
        <v>Saint Vincent and the Grenadines2020</v>
      </c>
      <c r="D811" s="3">
        <v>44196</v>
      </c>
      <c r="E811">
        <v>12</v>
      </c>
      <c r="F811">
        <v>12.984299999999999</v>
      </c>
      <c r="G811">
        <v>-61.287199999999999</v>
      </c>
      <c r="H811">
        <v>121</v>
      </c>
      <c r="I811">
        <v>0</v>
      </c>
      <c r="J811">
        <v>98</v>
      </c>
      <c r="K811">
        <v>23</v>
      </c>
      <c r="L811">
        <v>0</v>
      </c>
    </row>
    <row r="812" spans="1:12" x14ac:dyDescent="0.25">
      <c r="A812" t="s">
        <v>386</v>
      </c>
      <c r="B812">
        <v>2020</v>
      </c>
      <c r="C812" t="str">
        <f t="shared" si="12"/>
        <v>Samoa2020</v>
      </c>
      <c r="D812" s="3">
        <v>44196</v>
      </c>
      <c r="E812">
        <v>12</v>
      </c>
      <c r="F812">
        <v>-13.759</v>
      </c>
      <c r="G812">
        <v>-172.1046</v>
      </c>
      <c r="H812">
        <v>2</v>
      </c>
      <c r="I812">
        <v>0</v>
      </c>
      <c r="J812">
        <v>2</v>
      </c>
      <c r="K812">
        <v>0</v>
      </c>
      <c r="L812">
        <v>0</v>
      </c>
    </row>
    <row r="813" spans="1:12" x14ac:dyDescent="0.25">
      <c r="A813" t="s">
        <v>296</v>
      </c>
      <c r="B813">
        <v>2020</v>
      </c>
      <c r="C813" t="str">
        <f t="shared" si="12"/>
        <v>San Marino2020</v>
      </c>
      <c r="D813" s="3">
        <v>44196</v>
      </c>
      <c r="E813">
        <v>12</v>
      </c>
      <c r="F813">
        <v>43.942399999999999</v>
      </c>
      <c r="G813">
        <v>12.457800000000001</v>
      </c>
      <c r="H813">
        <v>2333</v>
      </c>
      <c r="I813">
        <v>59</v>
      </c>
      <c r="J813">
        <v>2042</v>
      </c>
      <c r="K813">
        <v>232</v>
      </c>
      <c r="L813">
        <v>25.3</v>
      </c>
    </row>
    <row r="814" spans="1:12" x14ac:dyDescent="0.25">
      <c r="A814" t="s">
        <v>83</v>
      </c>
      <c r="B814">
        <v>2020</v>
      </c>
      <c r="C814" t="str">
        <f t="shared" si="12"/>
        <v>Sao Tome and Principe2020</v>
      </c>
      <c r="D814" s="3">
        <v>44196</v>
      </c>
      <c r="E814">
        <v>12</v>
      </c>
      <c r="F814">
        <v>0.18640000000000001</v>
      </c>
      <c r="G814">
        <v>6.6131000000000002</v>
      </c>
      <c r="H814">
        <v>1014</v>
      </c>
      <c r="I814">
        <v>17</v>
      </c>
      <c r="J814">
        <v>971</v>
      </c>
      <c r="K814">
        <v>26</v>
      </c>
      <c r="L814">
        <v>16.8</v>
      </c>
    </row>
    <row r="815" spans="1:12" x14ac:dyDescent="0.25">
      <c r="A815" t="s">
        <v>205</v>
      </c>
      <c r="B815">
        <v>2020</v>
      </c>
      <c r="C815" t="str">
        <f t="shared" si="12"/>
        <v>Saudi Arabia2020</v>
      </c>
      <c r="D815" s="3">
        <v>44196</v>
      </c>
      <c r="E815">
        <v>12</v>
      </c>
      <c r="F815">
        <v>23.885942</v>
      </c>
      <c r="G815">
        <v>45.079161999999997</v>
      </c>
      <c r="H815">
        <v>362741</v>
      </c>
      <c r="I815">
        <v>6223</v>
      </c>
      <c r="J815">
        <v>353853</v>
      </c>
      <c r="K815">
        <v>2665</v>
      </c>
      <c r="L815">
        <v>17.2</v>
      </c>
    </row>
    <row r="816" spans="1:12" x14ac:dyDescent="0.25">
      <c r="A816" t="s">
        <v>85</v>
      </c>
      <c r="B816">
        <v>2020</v>
      </c>
      <c r="C816" t="str">
        <f t="shared" si="12"/>
        <v>Senegal2020</v>
      </c>
      <c r="D816" s="3">
        <v>44196</v>
      </c>
      <c r="E816">
        <v>12</v>
      </c>
      <c r="F816">
        <v>14.497400000000001</v>
      </c>
      <c r="G816">
        <v>-14.452400000000001</v>
      </c>
      <c r="H816">
        <v>19140</v>
      </c>
      <c r="I816">
        <v>410</v>
      </c>
      <c r="J816">
        <v>17254</v>
      </c>
      <c r="K816">
        <v>1476</v>
      </c>
      <c r="L816">
        <v>21.4</v>
      </c>
    </row>
    <row r="817" spans="1:12" x14ac:dyDescent="0.25">
      <c r="A817" t="s">
        <v>298</v>
      </c>
      <c r="B817">
        <v>2020</v>
      </c>
      <c r="C817" t="str">
        <f t="shared" si="12"/>
        <v>Serbia2020</v>
      </c>
      <c r="D817" s="3">
        <v>44196</v>
      </c>
      <c r="E817">
        <v>12</v>
      </c>
      <c r="F817">
        <v>44.016500000000001</v>
      </c>
      <c r="G817">
        <v>21.0059</v>
      </c>
      <c r="H817">
        <v>337923</v>
      </c>
      <c r="I817">
        <v>3211</v>
      </c>
      <c r="J817">
        <v>0</v>
      </c>
      <c r="K817">
        <v>334712</v>
      </c>
      <c r="L817">
        <v>9.5</v>
      </c>
    </row>
    <row r="818" spans="1:12" x14ac:dyDescent="0.25">
      <c r="A818" t="s">
        <v>87</v>
      </c>
      <c r="B818">
        <v>2020</v>
      </c>
      <c r="C818" t="str">
        <f t="shared" si="12"/>
        <v>Seychelles2020</v>
      </c>
      <c r="D818" s="3">
        <v>44196</v>
      </c>
      <c r="E818">
        <v>12</v>
      </c>
      <c r="F818">
        <v>-4.6795999999999998</v>
      </c>
      <c r="G818">
        <v>55.491999999999997</v>
      </c>
      <c r="H818">
        <v>226</v>
      </c>
      <c r="I818">
        <v>0</v>
      </c>
      <c r="J818">
        <v>214</v>
      </c>
      <c r="K818">
        <v>12</v>
      </c>
      <c r="L818">
        <v>0</v>
      </c>
    </row>
    <row r="819" spans="1:12" x14ac:dyDescent="0.25">
      <c r="A819" t="s">
        <v>89</v>
      </c>
      <c r="B819">
        <v>2020</v>
      </c>
      <c r="C819" t="str">
        <f t="shared" si="12"/>
        <v>Sierra Leone2020</v>
      </c>
      <c r="D819" s="3">
        <v>44196</v>
      </c>
      <c r="E819">
        <v>12</v>
      </c>
      <c r="F819">
        <v>8.4605549999999994</v>
      </c>
      <c r="G819">
        <v>-11.779889000000001</v>
      </c>
      <c r="H819">
        <v>2611</v>
      </c>
      <c r="I819">
        <v>76</v>
      </c>
      <c r="J819">
        <v>1892</v>
      </c>
      <c r="K819">
        <v>643</v>
      </c>
      <c r="L819">
        <v>29.1</v>
      </c>
    </row>
    <row r="820" spans="1:12" x14ac:dyDescent="0.25">
      <c r="A820" t="s">
        <v>388</v>
      </c>
      <c r="B820">
        <v>2020</v>
      </c>
      <c r="C820" t="str">
        <f t="shared" si="12"/>
        <v>Singapore2020</v>
      </c>
      <c r="D820" s="3">
        <v>44196</v>
      </c>
      <c r="E820">
        <v>12</v>
      </c>
      <c r="F820">
        <v>1.2833000000000001</v>
      </c>
      <c r="G820">
        <v>103.83329999999999</v>
      </c>
      <c r="H820">
        <v>58599</v>
      </c>
      <c r="I820">
        <v>29</v>
      </c>
      <c r="J820">
        <v>58449</v>
      </c>
      <c r="K820">
        <v>121</v>
      </c>
      <c r="L820">
        <v>0.5</v>
      </c>
    </row>
    <row r="821" spans="1:12" x14ac:dyDescent="0.25">
      <c r="A821" t="s">
        <v>300</v>
      </c>
      <c r="B821">
        <v>2020</v>
      </c>
      <c r="C821" t="str">
        <f t="shared" si="12"/>
        <v>Slovakia2020</v>
      </c>
      <c r="D821" s="3">
        <v>44196</v>
      </c>
      <c r="E821">
        <v>12</v>
      </c>
      <c r="F821">
        <v>48.668999999999997</v>
      </c>
      <c r="G821">
        <v>19.699000000000002</v>
      </c>
      <c r="H821">
        <v>274603</v>
      </c>
      <c r="I821">
        <v>2138</v>
      </c>
      <c r="J821">
        <v>125971</v>
      </c>
      <c r="K821">
        <v>146494</v>
      </c>
      <c r="L821">
        <v>7.8</v>
      </c>
    </row>
    <row r="822" spans="1:12" x14ac:dyDescent="0.25">
      <c r="A822" t="s">
        <v>302</v>
      </c>
      <c r="B822">
        <v>2020</v>
      </c>
      <c r="C822" t="str">
        <f t="shared" si="12"/>
        <v>Slovenia2020</v>
      </c>
      <c r="D822" s="3">
        <v>44196</v>
      </c>
      <c r="E822">
        <v>12</v>
      </c>
      <c r="F822">
        <v>46.151200000000003</v>
      </c>
      <c r="G822">
        <v>14.9955</v>
      </c>
      <c r="H822">
        <v>122152</v>
      </c>
      <c r="I822">
        <v>2697</v>
      </c>
      <c r="J822">
        <v>99382</v>
      </c>
      <c r="K822">
        <v>20073</v>
      </c>
      <c r="L822">
        <v>22.1</v>
      </c>
    </row>
    <row r="823" spans="1:12" x14ac:dyDescent="0.25">
      <c r="A823" t="s">
        <v>390</v>
      </c>
      <c r="B823">
        <v>2020</v>
      </c>
      <c r="C823" t="str">
        <f t="shared" si="12"/>
        <v>Solomon Islands2020</v>
      </c>
      <c r="D823" s="3">
        <v>44196</v>
      </c>
      <c r="E823">
        <v>12</v>
      </c>
      <c r="F823">
        <v>-9.6456999999999997</v>
      </c>
      <c r="G823">
        <v>160.15620000000001</v>
      </c>
      <c r="H823">
        <v>17</v>
      </c>
      <c r="I823">
        <v>0</v>
      </c>
      <c r="J823">
        <v>5</v>
      </c>
      <c r="K823">
        <v>12</v>
      </c>
      <c r="L823">
        <v>0</v>
      </c>
    </row>
    <row r="824" spans="1:12" x14ac:dyDescent="0.25">
      <c r="A824" t="s">
        <v>436</v>
      </c>
      <c r="B824">
        <v>2020</v>
      </c>
      <c r="C824" t="str">
        <f t="shared" si="12"/>
        <v>Somalia2020</v>
      </c>
      <c r="D824" s="3">
        <v>44196</v>
      </c>
      <c r="E824">
        <v>12</v>
      </c>
      <c r="F824">
        <v>5.1521489999999996</v>
      </c>
      <c r="G824">
        <v>46.199615999999999</v>
      </c>
      <c r="H824">
        <v>4714</v>
      </c>
      <c r="I824">
        <v>130</v>
      </c>
      <c r="J824">
        <v>3612</v>
      </c>
      <c r="K824">
        <v>972</v>
      </c>
      <c r="L824">
        <v>27.6</v>
      </c>
    </row>
    <row r="825" spans="1:12" x14ac:dyDescent="0.25">
      <c r="A825" t="s">
        <v>91</v>
      </c>
      <c r="B825">
        <v>2020</v>
      </c>
      <c r="C825" t="str">
        <f t="shared" si="12"/>
        <v>South Africa2020</v>
      </c>
      <c r="D825" s="3">
        <v>44196</v>
      </c>
      <c r="E825">
        <v>12</v>
      </c>
      <c r="F825">
        <v>-30.5595</v>
      </c>
      <c r="G825">
        <v>22.9375</v>
      </c>
      <c r="H825">
        <v>1057161</v>
      </c>
      <c r="I825">
        <v>28469</v>
      </c>
      <c r="J825">
        <v>879671</v>
      </c>
      <c r="K825">
        <v>149021</v>
      </c>
      <c r="L825">
        <v>26.9</v>
      </c>
    </row>
    <row r="826" spans="1:12" x14ac:dyDescent="0.25">
      <c r="A826" t="s">
        <v>93</v>
      </c>
      <c r="B826">
        <v>2020</v>
      </c>
      <c r="C826" t="str">
        <f t="shared" si="12"/>
        <v>South Sudan2020</v>
      </c>
      <c r="D826" s="3">
        <v>44196</v>
      </c>
      <c r="E826">
        <v>12</v>
      </c>
      <c r="F826">
        <v>6.8769999999999998</v>
      </c>
      <c r="G826">
        <v>31.306999999999999</v>
      </c>
      <c r="H826">
        <v>3558</v>
      </c>
      <c r="I826">
        <v>63</v>
      </c>
      <c r="J826">
        <v>3131</v>
      </c>
      <c r="K826">
        <v>364</v>
      </c>
      <c r="L826">
        <v>17.7</v>
      </c>
    </row>
    <row r="827" spans="1:12" x14ac:dyDescent="0.25">
      <c r="A827" t="s">
        <v>304</v>
      </c>
      <c r="B827">
        <v>2020</v>
      </c>
      <c r="C827" t="str">
        <f t="shared" si="12"/>
        <v>Spain2020</v>
      </c>
      <c r="D827" s="3">
        <v>44196</v>
      </c>
      <c r="E827">
        <v>12</v>
      </c>
      <c r="F827">
        <v>40.463667000000001</v>
      </c>
      <c r="G827">
        <v>-3.7492200000000002</v>
      </c>
      <c r="H827">
        <v>1928265</v>
      </c>
      <c r="I827">
        <v>50837</v>
      </c>
      <c r="J827">
        <v>150376</v>
      </c>
      <c r="K827">
        <v>1727052</v>
      </c>
      <c r="L827">
        <v>26.4</v>
      </c>
    </row>
    <row r="828" spans="1:12" x14ac:dyDescent="0.25">
      <c r="A828" t="s">
        <v>339</v>
      </c>
      <c r="B828">
        <v>2020</v>
      </c>
      <c r="C828" t="str">
        <f t="shared" si="12"/>
        <v>Sri Lanka2020</v>
      </c>
      <c r="D828" s="3">
        <v>44196</v>
      </c>
      <c r="E828">
        <v>12</v>
      </c>
      <c r="F828">
        <v>7.8730539999999998</v>
      </c>
      <c r="G828">
        <v>80.771797000000007</v>
      </c>
      <c r="H828">
        <v>43299</v>
      </c>
      <c r="I828">
        <v>204</v>
      </c>
      <c r="J828">
        <v>35329</v>
      </c>
      <c r="K828">
        <v>7766</v>
      </c>
      <c r="L828">
        <v>4.7</v>
      </c>
    </row>
    <row r="829" spans="1:12" x14ac:dyDescent="0.25">
      <c r="A829" t="s">
        <v>207</v>
      </c>
      <c r="B829">
        <v>2020</v>
      </c>
      <c r="C829" t="str">
        <f t="shared" si="12"/>
        <v>Sudan2020</v>
      </c>
      <c r="D829" s="3">
        <v>44196</v>
      </c>
      <c r="E829">
        <v>12</v>
      </c>
      <c r="F829">
        <v>12.8628</v>
      </c>
      <c r="G829">
        <v>30.217600000000001</v>
      </c>
      <c r="H829">
        <v>25500</v>
      </c>
      <c r="I829">
        <v>1468</v>
      </c>
      <c r="J829">
        <v>13524</v>
      </c>
      <c r="K829">
        <v>10508</v>
      </c>
      <c r="L829">
        <v>57.6</v>
      </c>
    </row>
    <row r="830" spans="1:12" x14ac:dyDescent="0.25">
      <c r="A830" t="s">
        <v>437</v>
      </c>
      <c r="B830">
        <v>2020</v>
      </c>
      <c r="C830" t="str">
        <f t="shared" si="12"/>
        <v>Summer Olympics 20202020</v>
      </c>
      <c r="D830" s="3">
        <v>44196</v>
      </c>
      <c r="E830">
        <v>12</v>
      </c>
      <c r="F830">
        <v>35.649099999999997</v>
      </c>
      <c r="G830">
        <v>139.77369999999999</v>
      </c>
      <c r="H830">
        <v>0</v>
      </c>
      <c r="I830">
        <v>0</v>
      </c>
      <c r="J830">
        <v>0</v>
      </c>
      <c r="K830">
        <v>0</v>
      </c>
      <c r="L830">
        <v>0</v>
      </c>
    </row>
    <row r="831" spans="1:12" x14ac:dyDescent="0.25">
      <c r="A831" t="s">
        <v>166</v>
      </c>
      <c r="B831">
        <v>2020</v>
      </c>
      <c r="C831" t="str">
        <f t="shared" si="12"/>
        <v>Suriname2020</v>
      </c>
      <c r="D831" s="3">
        <v>44196</v>
      </c>
      <c r="E831">
        <v>12</v>
      </c>
      <c r="F831">
        <v>3.9192999999999998</v>
      </c>
      <c r="G831">
        <v>-56.027799999999999</v>
      </c>
      <c r="H831">
        <v>6210</v>
      </c>
      <c r="I831">
        <v>122</v>
      </c>
      <c r="J831">
        <v>5731</v>
      </c>
      <c r="K831">
        <v>357</v>
      </c>
      <c r="L831">
        <v>19.600000000000001</v>
      </c>
    </row>
    <row r="832" spans="1:12" x14ac:dyDescent="0.25">
      <c r="A832" t="s">
        <v>306</v>
      </c>
      <c r="B832">
        <v>2020</v>
      </c>
      <c r="C832" t="str">
        <f t="shared" si="12"/>
        <v>Sweden2020</v>
      </c>
      <c r="D832" s="3">
        <v>44196</v>
      </c>
      <c r="E832">
        <v>12</v>
      </c>
      <c r="F832">
        <v>60.128160999999999</v>
      </c>
      <c r="G832">
        <v>18.643501000000001</v>
      </c>
      <c r="H832">
        <v>437379</v>
      </c>
      <c r="I832">
        <v>8727</v>
      </c>
      <c r="J832">
        <v>0</v>
      </c>
      <c r="K832">
        <v>428652</v>
      </c>
      <c r="L832">
        <v>20</v>
      </c>
    </row>
    <row r="833" spans="1:12" x14ac:dyDescent="0.25">
      <c r="A833" t="s">
        <v>308</v>
      </c>
      <c r="B833">
        <v>2020</v>
      </c>
      <c r="C833" t="str">
        <f t="shared" si="12"/>
        <v>Switzerland2020</v>
      </c>
      <c r="D833" s="3">
        <v>44196</v>
      </c>
      <c r="E833">
        <v>12</v>
      </c>
      <c r="F833">
        <v>46.818199999999997</v>
      </c>
      <c r="G833">
        <v>8.2274999999999991</v>
      </c>
      <c r="H833">
        <v>452296</v>
      </c>
      <c r="I833">
        <v>7873</v>
      </c>
      <c r="J833">
        <v>317600</v>
      </c>
      <c r="K833">
        <v>126823</v>
      </c>
      <c r="L833">
        <v>17.399999999999999</v>
      </c>
    </row>
    <row r="834" spans="1:12" x14ac:dyDescent="0.25">
      <c r="A834" t="s">
        <v>209</v>
      </c>
      <c r="B834">
        <v>2020</v>
      </c>
      <c r="C834" t="str">
        <f t="shared" si="12"/>
        <v>Syria2020</v>
      </c>
      <c r="D834" s="3">
        <v>44196</v>
      </c>
      <c r="E834">
        <v>12</v>
      </c>
      <c r="F834">
        <v>34.802075000000002</v>
      </c>
      <c r="G834">
        <v>38.996814999999998</v>
      </c>
      <c r="H834">
        <v>11434</v>
      </c>
      <c r="I834">
        <v>711</v>
      </c>
      <c r="J834">
        <v>0</v>
      </c>
      <c r="K834">
        <v>0</v>
      </c>
      <c r="L834">
        <v>62.2</v>
      </c>
    </row>
    <row r="835" spans="1:12" x14ac:dyDescent="0.25">
      <c r="A835" t="s">
        <v>438</v>
      </c>
      <c r="B835">
        <v>2020</v>
      </c>
      <c r="C835" t="str">
        <f t="shared" ref="C835:C874" si="13">A835&amp;B835</f>
        <v>Taiwan*2020</v>
      </c>
      <c r="D835" s="3">
        <v>44196</v>
      </c>
      <c r="E835">
        <v>12</v>
      </c>
      <c r="F835">
        <v>23.7</v>
      </c>
      <c r="G835">
        <v>121</v>
      </c>
      <c r="H835">
        <v>799</v>
      </c>
      <c r="I835">
        <v>7</v>
      </c>
      <c r="J835">
        <v>671</v>
      </c>
      <c r="K835">
        <v>121</v>
      </c>
      <c r="L835">
        <v>8.8000000000000007</v>
      </c>
    </row>
    <row r="836" spans="1:12" x14ac:dyDescent="0.25">
      <c r="A836" t="s">
        <v>310</v>
      </c>
      <c r="B836">
        <v>2020</v>
      </c>
      <c r="C836" t="str">
        <f t="shared" si="13"/>
        <v>Tajikistan2020</v>
      </c>
      <c r="D836" s="3">
        <v>44196</v>
      </c>
      <c r="E836">
        <v>12</v>
      </c>
      <c r="F836">
        <v>38.860999999999997</v>
      </c>
      <c r="G836">
        <v>71.2761</v>
      </c>
      <c r="H836">
        <v>13665</v>
      </c>
      <c r="I836">
        <v>90</v>
      </c>
      <c r="J836">
        <v>12851</v>
      </c>
      <c r="K836">
        <v>724</v>
      </c>
      <c r="L836">
        <v>6.6</v>
      </c>
    </row>
    <row r="837" spans="1:12" x14ac:dyDescent="0.25">
      <c r="A837" t="s">
        <v>99</v>
      </c>
      <c r="B837">
        <v>2020</v>
      </c>
      <c r="C837" t="str">
        <f t="shared" si="13"/>
        <v>United Republic of Tanzania2020</v>
      </c>
      <c r="D837" s="3">
        <v>44196</v>
      </c>
      <c r="E837">
        <v>12</v>
      </c>
      <c r="F837">
        <v>-6.3690280000000001</v>
      </c>
      <c r="G837">
        <v>34.888821999999998</v>
      </c>
      <c r="H837">
        <v>509</v>
      </c>
      <c r="I837">
        <v>21</v>
      </c>
      <c r="J837">
        <v>183</v>
      </c>
      <c r="K837">
        <v>305</v>
      </c>
      <c r="L837">
        <v>41.3</v>
      </c>
    </row>
    <row r="838" spans="1:12" x14ac:dyDescent="0.25">
      <c r="A838" t="s">
        <v>341</v>
      </c>
      <c r="B838">
        <v>2020</v>
      </c>
      <c r="C838" t="str">
        <f t="shared" si="13"/>
        <v>Thailand2020</v>
      </c>
      <c r="D838" s="3">
        <v>44196</v>
      </c>
      <c r="E838">
        <v>12</v>
      </c>
      <c r="F838">
        <v>15.870032</v>
      </c>
      <c r="G838">
        <v>100.992541</v>
      </c>
      <c r="H838">
        <v>6884</v>
      </c>
      <c r="I838">
        <v>61</v>
      </c>
      <c r="J838">
        <v>4273</v>
      </c>
      <c r="K838">
        <v>2550</v>
      </c>
      <c r="L838">
        <v>8.9</v>
      </c>
    </row>
    <row r="839" spans="1:12" x14ac:dyDescent="0.25">
      <c r="A839" t="s">
        <v>343</v>
      </c>
      <c r="B839">
        <v>2020</v>
      </c>
      <c r="C839" t="str">
        <f t="shared" si="13"/>
        <v>Timor-Leste2020</v>
      </c>
      <c r="D839" s="3">
        <v>44196</v>
      </c>
      <c r="E839">
        <v>12</v>
      </c>
      <c r="F839">
        <v>-8.8742169999999998</v>
      </c>
      <c r="G839">
        <v>125.72753899999999</v>
      </c>
      <c r="H839">
        <v>44</v>
      </c>
      <c r="I839">
        <v>0</v>
      </c>
      <c r="J839">
        <v>0</v>
      </c>
      <c r="K839">
        <v>0</v>
      </c>
      <c r="L839">
        <v>0</v>
      </c>
    </row>
    <row r="840" spans="1:12" x14ac:dyDescent="0.25">
      <c r="A840" t="s">
        <v>95</v>
      </c>
      <c r="B840">
        <v>2020</v>
      </c>
      <c r="C840" t="str">
        <f t="shared" si="13"/>
        <v>Togo2020</v>
      </c>
      <c r="D840" s="3">
        <v>44196</v>
      </c>
      <c r="E840">
        <v>12</v>
      </c>
      <c r="F840">
        <v>8.6195000000000004</v>
      </c>
      <c r="G840">
        <v>0.82479999999999998</v>
      </c>
      <c r="H840">
        <v>3633</v>
      </c>
      <c r="I840">
        <v>68</v>
      </c>
      <c r="J840">
        <v>3393</v>
      </c>
      <c r="K840">
        <v>172</v>
      </c>
      <c r="L840">
        <v>18.7</v>
      </c>
    </row>
    <row r="841" spans="1:12" x14ac:dyDescent="0.25">
      <c r="A841" t="s">
        <v>392</v>
      </c>
      <c r="B841">
        <v>2020</v>
      </c>
      <c r="C841" t="str">
        <f t="shared" si="13"/>
        <v>Tonga2020</v>
      </c>
      <c r="D841" s="3">
        <v>44196</v>
      </c>
      <c r="E841">
        <v>12</v>
      </c>
      <c r="F841">
        <v>-21.178999999999998</v>
      </c>
      <c r="G841">
        <v>-175.19820000000001</v>
      </c>
      <c r="H841">
        <v>0</v>
      </c>
      <c r="I841">
        <v>0</v>
      </c>
      <c r="J841">
        <v>0</v>
      </c>
      <c r="K841">
        <v>0</v>
      </c>
      <c r="L841">
        <v>0</v>
      </c>
    </row>
    <row r="842" spans="1:12" x14ac:dyDescent="0.25">
      <c r="A842" t="s">
        <v>168</v>
      </c>
      <c r="B842">
        <v>2020</v>
      </c>
      <c r="C842" t="str">
        <f t="shared" si="13"/>
        <v>Trinidad and Tobago2020</v>
      </c>
      <c r="D842" s="3">
        <v>44196</v>
      </c>
      <c r="E842">
        <v>12</v>
      </c>
      <c r="F842">
        <v>10.691800000000001</v>
      </c>
      <c r="G842">
        <v>-61.222499999999997</v>
      </c>
      <c r="H842">
        <v>7150</v>
      </c>
      <c r="I842">
        <v>127</v>
      </c>
      <c r="J842">
        <v>6650</v>
      </c>
      <c r="K842">
        <v>373</v>
      </c>
      <c r="L842">
        <v>17.8</v>
      </c>
    </row>
    <row r="843" spans="1:12" x14ac:dyDescent="0.25">
      <c r="A843" t="s">
        <v>211</v>
      </c>
      <c r="B843">
        <v>2020</v>
      </c>
      <c r="C843" t="str">
        <f t="shared" si="13"/>
        <v>Tunisia2020</v>
      </c>
      <c r="D843" s="3">
        <v>44196</v>
      </c>
      <c r="E843">
        <v>12</v>
      </c>
      <c r="F843">
        <v>33.886916999999997</v>
      </c>
      <c r="G843">
        <v>9.5374990000000004</v>
      </c>
      <c r="H843">
        <v>139140</v>
      </c>
      <c r="I843">
        <v>4676</v>
      </c>
      <c r="J843">
        <v>105364</v>
      </c>
      <c r="K843">
        <v>29100</v>
      </c>
      <c r="L843">
        <v>33.6</v>
      </c>
    </row>
    <row r="844" spans="1:12" x14ac:dyDescent="0.25">
      <c r="A844" t="s">
        <v>406</v>
      </c>
      <c r="B844">
        <v>2020</v>
      </c>
      <c r="C844" t="str">
        <f t="shared" si="13"/>
        <v>Türkiye2020</v>
      </c>
      <c r="D844" s="3">
        <v>44196</v>
      </c>
      <c r="E844">
        <v>12</v>
      </c>
      <c r="F844">
        <v>38.963700000000003</v>
      </c>
      <c r="G844">
        <v>35.243299999999998</v>
      </c>
      <c r="H844">
        <v>2208652</v>
      </c>
      <c r="I844">
        <v>20881</v>
      </c>
      <c r="J844">
        <v>2100650</v>
      </c>
      <c r="K844">
        <v>87121</v>
      </c>
      <c r="L844">
        <v>9.5</v>
      </c>
    </row>
    <row r="845" spans="1:12" x14ac:dyDescent="0.25">
      <c r="A845" t="s">
        <v>394</v>
      </c>
      <c r="B845">
        <v>2020</v>
      </c>
      <c r="C845" t="str">
        <f t="shared" si="13"/>
        <v>Tuvalu2020</v>
      </c>
      <c r="D845" s="3">
        <v>44196</v>
      </c>
      <c r="E845">
        <v>12</v>
      </c>
      <c r="F845">
        <v>-7.1094999999999997</v>
      </c>
      <c r="G845">
        <v>177.64930000000001</v>
      </c>
      <c r="H845">
        <v>0</v>
      </c>
      <c r="I845">
        <v>0</v>
      </c>
      <c r="J845">
        <v>0</v>
      </c>
      <c r="K845">
        <v>0</v>
      </c>
      <c r="L845">
        <v>0</v>
      </c>
    </row>
    <row r="846" spans="1:12" x14ac:dyDescent="0.25">
      <c r="A846" t="s">
        <v>97</v>
      </c>
      <c r="B846">
        <v>2020</v>
      </c>
      <c r="C846" t="str">
        <f t="shared" si="13"/>
        <v>Uganda2020</v>
      </c>
      <c r="D846" s="3">
        <v>44196</v>
      </c>
      <c r="E846">
        <v>12</v>
      </c>
      <c r="F846">
        <v>1.3733329999999999</v>
      </c>
      <c r="G846">
        <v>32.290275000000001</v>
      </c>
      <c r="H846">
        <v>35216</v>
      </c>
      <c r="I846">
        <v>251</v>
      </c>
      <c r="J846">
        <v>11733</v>
      </c>
      <c r="K846">
        <v>23232</v>
      </c>
      <c r="L846">
        <v>7.1</v>
      </c>
    </row>
    <row r="847" spans="1:12" x14ac:dyDescent="0.25">
      <c r="A847" t="s">
        <v>318</v>
      </c>
      <c r="B847">
        <v>2020</v>
      </c>
      <c r="C847" t="str">
        <f t="shared" si="13"/>
        <v>Ukraine2020</v>
      </c>
      <c r="D847" s="3">
        <v>44196</v>
      </c>
      <c r="E847">
        <v>12</v>
      </c>
      <c r="F847">
        <v>48.379399999999997</v>
      </c>
      <c r="G847">
        <v>31.165600000000001</v>
      </c>
      <c r="H847">
        <v>1086997</v>
      </c>
      <c r="I847">
        <v>19281</v>
      </c>
      <c r="J847">
        <v>736611</v>
      </c>
      <c r="K847">
        <v>331105</v>
      </c>
      <c r="L847">
        <v>17.7</v>
      </c>
    </row>
    <row r="848" spans="1:12" x14ac:dyDescent="0.25">
      <c r="A848" t="s">
        <v>213</v>
      </c>
      <c r="B848">
        <v>2020</v>
      </c>
      <c r="C848" t="str">
        <f t="shared" si="13"/>
        <v>United Arab Emirates2020</v>
      </c>
      <c r="D848" s="3">
        <v>44196</v>
      </c>
      <c r="E848">
        <v>12</v>
      </c>
      <c r="F848">
        <v>23.424075999999999</v>
      </c>
      <c r="G848">
        <v>53.847817999999997</v>
      </c>
      <c r="H848">
        <v>207822</v>
      </c>
      <c r="I848">
        <v>669</v>
      </c>
      <c r="J848">
        <v>184442</v>
      </c>
      <c r="K848">
        <v>22711</v>
      </c>
      <c r="L848">
        <v>3.2</v>
      </c>
    </row>
    <row r="849" spans="1:12" x14ac:dyDescent="0.25">
      <c r="A849" t="s">
        <v>320</v>
      </c>
      <c r="B849">
        <v>2020</v>
      </c>
      <c r="C849" t="str">
        <f t="shared" si="13"/>
        <v>United Kingdom2020</v>
      </c>
      <c r="D849" s="3">
        <v>44196</v>
      </c>
      <c r="E849">
        <v>12</v>
      </c>
      <c r="F849">
        <v>55.378100000000003</v>
      </c>
      <c r="G849">
        <v>-3.4359999999999999</v>
      </c>
      <c r="H849">
        <v>2488780</v>
      </c>
      <c r="I849">
        <v>94998</v>
      </c>
      <c r="J849">
        <v>0</v>
      </c>
      <c r="K849">
        <v>2393782</v>
      </c>
      <c r="L849">
        <v>38.200000000000003</v>
      </c>
    </row>
    <row r="850" spans="1:12" x14ac:dyDescent="0.25">
      <c r="A850" t="s">
        <v>320</v>
      </c>
      <c r="B850">
        <v>2020</v>
      </c>
      <c r="C850" t="str">
        <f t="shared" si="13"/>
        <v>United Kingdom2020</v>
      </c>
      <c r="D850" s="3">
        <v>44196</v>
      </c>
      <c r="E850">
        <v>12</v>
      </c>
      <c r="F850">
        <v>18.220600000000001</v>
      </c>
      <c r="G850">
        <v>-63.068600000000004</v>
      </c>
      <c r="H850">
        <v>13</v>
      </c>
      <c r="I850">
        <v>0</v>
      </c>
      <c r="J850">
        <v>12</v>
      </c>
      <c r="K850">
        <v>1</v>
      </c>
      <c r="L850">
        <v>0</v>
      </c>
    </row>
    <row r="851" spans="1:12" x14ac:dyDescent="0.25">
      <c r="A851" t="s">
        <v>320</v>
      </c>
      <c r="B851">
        <v>2020</v>
      </c>
      <c r="C851" t="str">
        <f t="shared" si="13"/>
        <v>United Kingdom2020</v>
      </c>
      <c r="D851" s="3">
        <v>44196</v>
      </c>
      <c r="E851">
        <v>12</v>
      </c>
      <c r="F851">
        <v>32.3078</v>
      </c>
      <c r="G851">
        <v>-64.750500000000002</v>
      </c>
      <c r="H851">
        <v>604</v>
      </c>
      <c r="I851">
        <v>10</v>
      </c>
      <c r="J851">
        <v>445</v>
      </c>
      <c r="K851">
        <v>149</v>
      </c>
      <c r="L851">
        <v>16.600000000000001</v>
      </c>
    </row>
    <row r="852" spans="1:12" x14ac:dyDescent="0.25">
      <c r="A852" t="s">
        <v>320</v>
      </c>
      <c r="B852">
        <v>2020</v>
      </c>
      <c r="C852" t="str">
        <f t="shared" si="13"/>
        <v>United Kingdom2020</v>
      </c>
      <c r="D852" s="3">
        <v>44196</v>
      </c>
      <c r="E852">
        <v>12</v>
      </c>
      <c r="F852">
        <v>18.4207</v>
      </c>
      <c r="G852">
        <v>-64.64</v>
      </c>
      <c r="H852">
        <v>86</v>
      </c>
      <c r="I852">
        <v>1</v>
      </c>
      <c r="J852">
        <v>74</v>
      </c>
      <c r="K852">
        <v>11</v>
      </c>
      <c r="L852">
        <v>11.6</v>
      </c>
    </row>
    <row r="853" spans="1:12" x14ac:dyDescent="0.25">
      <c r="A853" t="s">
        <v>320</v>
      </c>
      <c r="B853">
        <v>2020</v>
      </c>
      <c r="C853" t="str">
        <f t="shared" si="13"/>
        <v>United Kingdom2020</v>
      </c>
      <c r="D853" s="3">
        <v>44196</v>
      </c>
      <c r="E853">
        <v>12</v>
      </c>
      <c r="F853">
        <v>19.313300000000002</v>
      </c>
      <c r="G853">
        <v>-81.254599999999996</v>
      </c>
      <c r="H853">
        <v>338</v>
      </c>
      <c r="I853">
        <v>2</v>
      </c>
      <c r="J853">
        <v>294</v>
      </c>
      <c r="K853">
        <v>42</v>
      </c>
      <c r="L853">
        <v>5.9</v>
      </c>
    </row>
    <row r="854" spans="1:12" x14ac:dyDescent="0.25">
      <c r="A854" t="s">
        <v>320</v>
      </c>
      <c r="B854">
        <v>2020</v>
      </c>
      <c r="C854" t="str">
        <f t="shared" si="13"/>
        <v>United Kingdom2020</v>
      </c>
      <c r="D854" s="3">
        <v>44196</v>
      </c>
      <c r="E854">
        <v>12</v>
      </c>
      <c r="F854">
        <v>49.372300000000003</v>
      </c>
      <c r="G854">
        <v>-2.3643999999999998</v>
      </c>
      <c r="H854">
        <v>0</v>
      </c>
      <c r="I854">
        <v>0</v>
      </c>
      <c r="J854">
        <v>2256</v>
      </c>
      <c r="K854">
        <v>-2256</v>
      </c>
      <c r="L854">
        <v>0</v>
      </c>
    </row>
    <row r="855" spans="1:12" x14ac:dyDescent="0.25">
      <c r="A855" t="s">
        <v>320</v>
      </c>
      <c r="B855">
        <v>2020</v>
      </c>
      <c r="C855" t="str">
        <f t="shared" si="13"/>
        <v>United Kingdom2020</v>
      </c>
      <c r="D855" s="3">
        <v>44196</v>
      </c>
      <c r="E855">
        <v>12</v>
      </c>
      <c r="F855">
        <v>-51.796300000000002</v>
      </c>
      <c r="G855">
        <v>-59.523600000000002</v>
      </c>
      <c r="H855">
        <v>29</v>
      </c>
      <c r="I855">
        <v>0</v>
      </c>
      <c r="J855">
        <v>17</v>
      </c>
      <c r="K855">
        <v>12</v>
      </c>
      <c r="L855">
        <v>0</v>
      </c>
    </row>
    <row r="856" spans="1:12" x14ac:dyDescent="0.25">
      <c r="A856" t="s">
        <v>320</v>
      </c>
      <c r="B856">
        <v>2020</v>
      </c>
      <c r="C856" t="str">
        <f t="shared" si="13"/>
        <v>United Kingdom2020</v>
      </c>
      <c r="D856" s="3">
        <v>44196</v>
      </c>
      <c r="E856">
        <v>12</v>
      </c>
      <c r="F856">
        <v>36.140799999999999</v>
      </c>
      <c r="G856">
        <v>-5.3536000000000001</v>
      </c>
      <c r="H856">
        <v>2040</v>
      </c>
      <c r="I856">
        <v>7</v>
      </c>
      <c r="J856">
        <v>1238</v>
      </c>
      <c r="K856">
        <v>795</v>
      </c>
      <c r="L856">
        <v>3.4</v>
      </c>
    </row>
    <row r="857" spans="1:12" x14ac:dyDescent="0.25">
      <c r="A857" t="s">
        <v>320</v>
      </c>
      <c r="B857">
        <v>2020</v>
      </c>
      <c r="C857" t="str">
        <f t="shared" si="13"/>
        <v>United Kingdom2020</v>
      </c>
      <c r="D857" s="3">
        <v>44196</v>
      </c>
      <c r="E857">
        <v>12</v>
      </c>
      <c r="F857">
        <v>49.448196000000003</v>
      </c>
      <c r="G857">
        <v>-2.5894900000000001</v>
      </c>
      <c r="H857">
        <v>298</v>
      </c>
      <c r="I857">
        <v>16</v>
      </c>
      <c r="J857">
        <v>0</v>
      </c>
      <c r="K857">
        <v>282</v>
      </c>
      <c r="L857">
        <v>53.7</v>
      </c>
    </row>
    <row r="858" spans="1:12" x14ac:dyDescent="0.25">
      <c r="A858" t="s">
        <v>320</v>
      </c>
      <c r="B858">
        <v>2020</v>
      </c>
      <c r="C858" t="str">
        <f t="shared" si="13"/>
        <v>United Kingdom2020</v>
      </c>
      <c r="D858" s="3">
        <v>44196</v>
      </c>
      <c r="E858">
        <v>12</v>
      </c>
      <c r="F858">
        <v>54.2361</v>
      </c>
      <c r="G858">
        <v>-4.5480999999999998</v>
      </c>
      <c r="H858">
        <v>377</v>
      </c>
      <c r="I858">
        <v>25</v>
      </c>
      <c r="J858">
        <v>348</v>
      </c>
      <c r="K858">
        <v>4</v>
      </c>
      <c r="L858">
        <v>66.3</v>
      </c>
    </row>
    <row r="859" spans="1:12" x14ac:dyDescent="0.25">
      <c r="A859" t="s">
        <v>320</v>
      </c>
      <c r="B859">
        <v>2020</v>
      </c>
      <c r="C859" t="str">
        <f t="shared" si="13"/>
        <v>United Kingdom2020</v>
      </c>
      <c r="D859" s="3">
        <v>44196</v>
      </c>
      <c r="E859">
        <v>12</v>
      </c>
      <c r="F859">
        <v>49.213799999999999</v>
      </c>
      <c r="G859">
        <v>-2.1358000000000001</v>
      </c>
      <c r="H859">
        <v>2712</v>
      </c>
      <c r="I859">
        <v>41</v>
      </c>
      <c r="J859">
        <v>0</v>
      </c>
      <c r="K859">
        <v>2671</v>
      </c>
      <c r="L859">
        <v>15.1</v>
      </c>
    </row>
    <row r="860" spans="1:12" x14ac:dyDescent="0.25">
      <c r="A860" t="s">
        <v>320</v>
      </c>
      <c r="B860">
        <v>2020</v>
      </c>
      <c r="C860" t="str">
        <f t="shared" si="13"/>
        <v>United Kingdom2020</v>
      </c>
      <c r="D860" s="3">
        <v>44196</v>
      </c>
      <c r="E860">
        <v>12</v>
      </c>
      <c r="F860">
        <v>16.742498000000001</v>
      </c>
      <c r="G860">
        <v>-62.187365999999997</v>
      </c>
      <c r="H860">
        <v>13</v>
      </c>
      <c r="I860">
        <v>1</v>
      </c>
      <c r="J860">
        <v>12</v>
      </c>
      <c r="K860">
        <v>0</v>
      </c>
      <c r="L860">
        <v>76.900000000000006</v>
      </c>
    </row>
    <row r="861" spans="1:12" x14ac:dyDescent="0.25">
      <c r="A861" t="s">
        <v>320</v>
      </c>
      <c r="B861">
        <v>2020</v>
      </c>
      <c r="C861" t="str">
        <f t="shared" si="13"/>
        <v>United Kingdom2020</v>
      </c>
      <c r="D861" s="3">
        <v>44196</v>
      </c>
      <c r="E861">
        <v>12</v>
      </c>
      <c r="F861">
        <v>-24.376799999999999</v>
      </c>
      <c r="G861">
        <v>-128.32419999999999</v>
      </c>
      <c r="H861">
        <v>0</v>
      </c>
      <c r="I861">
        <v>0</v>
      </c>
      <c r="J861">
        <v>0</v>
      </c>
      <c r="K861">
        <v>0</v>
      </c>
      <c r="L861">
        <v>0</v>
      </c>
    </row>
    <row r="862" spans="1:12" x14ac:dyDescent="0.25">
      <c r="A862" t="s">
        <v>320</v>
      </c>
      <c r="B862">
        <v>2020</v>
      </c>
      <c r="C862" t="str">
        <f t="shared" si="13"/>
        <v>United Kingdom2020</v>
      </c>
      <c r="D862" s="3">
        <v>44196</v>
      </c>
      <c r="E862">
        <v>12</v>
      </c>
      <c r="F862">
        <v>-7.9466999999999999</v>
      </c>
      <c r="G862">
        <v>-14.3559</v>
      </c>
      <c r="H862">
        <v>4</v>
      </c>
      <c r="I862">
        <v>0</v>
      </c>
      <c r="J862">
        <v>3</v>
      </c>
      <c r="K862">
        <v>1</v>
      </c>
      <c r="L862">
        <v>0</v>
      </c>
    </row>
    <row r="863" spans="1:12" x14ac:dyDescent="0.25">
      <c r="A863" t="s">
        <v>320</v>
      </c>
      <c r="B863">
        <v>2020</v>
      </c>
      <c r="C863" t="str">
        <f t="shared" si="13"/>
        <v>United Kingdom2020</v>
      </c>
      <c r="D863" s="3">
        <v>44196</v>
      </c>
      <c r="E863">
        <v>12</v>
      </c>
      <c r="F863">
        <v>21.693999999999999</v>
      </c>
      <c r="G863">
        <v>-71.797899999999998</v>
      </c>
      <c r="H863">
        <v>893</v>
      </c>
      <c r="I863">
        <v>6</v>
      </c>
      <c r="J863">
        <v>783</v>
      </c>
      <c r="K863">
        <v>104</v>
      </c>
      <c r="L863">
        <v>6.7</v>
      </c>
    </row>
    <row r="864" spans="1:12" x14ac:dyDescent="0.25">
      <c r="A864" t="s">
        <v>172</v>
      </c>
      <c r="B864">
        <v>2020</v>
      </c>
      <c r="C864" t="str">
        <f t="shared" si="13"/>
        <v>Uruguay2020</v>
      </c>
      <c r="D864" s="3">
        <v>44196</v>
      </c>
      <c r="E864">
        <v>12</v>
      </c>
      <c r="F864">
        <v>-32.522799999999997</v>
      </c>
      <c r="G864">
        <v>-55.765799999999999</v>
      </c>
      <c r="H864">
        <v>19119</v>
      </c>
      <c r="I864">
        <v>181</v>
      </c>
      <c r="J864">
        <v>13468</v>
      </c>
      <c r="K864">
        <v>5470</v>
      </c>
      <c r="L864">
        <v>9.5</v>
      </c>
    </row>
    <row r="865" spans="1:12" x14ac:dyDescent="0.25">
      <c r="A865" t="s">
        <v>170</v>
      </c>
      <c r="B865">
        <v>2020</v>
      </c>
      <c r="C865" t="str">
        <f t="shared" si="13"/>
        <v>United States of America2020</v>
      </c>
      <c r="D865" s="3">
        <v>44196</v>
      </c>
      <c r="E865">
        <v>12</v>
      </c>
      <c r="F865">
        <v>40</v>
      </c>
      <c r="G865">
        <v>-100</v>
      </c>
      <c r="H865">
        <v>20217253</v>
      </c>
      <c r="I865">
        <v>350555</v>
      </c>
      <c r="J865">
        <v>0</v>
      </c>
      <c r="K865">
        <v>19866698</v>
      </c>
      <c r="L865">
        <v>17.3</v>
      </c>
    </row>
    <row r="866" spans="1:12" x14ac:dyDescent="0.25">
      <c r="A866" t="s">
        <v>322</v>
      </c>
      <c r="B866">
        <v>2020</v>
      </c>
      <c r="C866" t="str">
        <f t="shared" si="13"/>
        <v>Uzbekistan2020</v>
      </c>
      <c r="D866" s="3">
        <v>44196</v>
      </c>
      <c r="E866">
        <v>12</v>
      </c>
      <c r="F866">
        <v>41.377490999999999</v>
      </c>
      <c r="G866">
        <v>64.585262</v>
      </c>
      <c r="H866">
        <v>77060</v>
      </c>
      <c r="I866">
        <v>614</v>
      </c>
      <c r="J866">
        <v>74943</v>
      </c>
      <c r="K866">
        <v>1503</v>
      </c>
      <c r="L866">
        <v>8</v>
      </c>
    </row>
    <row r="867" spans="1:12" x14ac:dyDescent="0.25">
      <c r="A867" t="s">
        <v>396</v>
      </c>
      <c r="B867">
        <v>2020</v>
      </c>
      <c r="C867" t="str">
        <f t="shared" si="13"/>
        <v>Vanuatu2020</v>
      </c>
      <c r="D867" s="3">
        <v>44196</v>
      </c>
      <c r="E867">
        <v>12</v>
      </c>
      <c r="F867">
        <v>-15.3767</v>
      </c>
      <c r="G867">
        <v>166.95920000000001</v>
      </c>
      <c r="H867">
        <v>1</v>
      </c>
      <c r="I867">
        <v>0</v>
      </c>
      <c r="J867">
        <v>1</v>
      </c>
      <c r="K867">
        <v>0</v>
      </c>
      <c r="L867">
        <v>0</v>
      </c>
    </row>
    <row r="868" spans="1:12" x14ac:dyDescent="0.25">
      <c r="A868" t="s">
        <v>174</v>
      </c>
      <c r="B868">
        <v>2020</v>
      </c>
      <c r="C868" t="str">
        <f t="shared" si="13"/>
        <v>Venezuela (Bolivarian Republic of)2020</v>
      </c>
      <c r="D868" s="3">
        <v>44196</v>
      </c>
      <c r="E868">
        <v>12</v>
      </c>
      <c r="F868">
        <v>6.4238</v>
      </c>
      <c r="G868">
        <v>-66.589699999999993</v>
      </c>
      <c r="H868">
        <v>113558</v>
      </c>
      <c r="I868">
        <v>1028</v>
      </c>
      <c r="J868">
        <v>107583</v>
      </c>
      <c r="K868">
        <v>4947</v>
      </c>
      <c r="L868">
        <v>9.1</v>
      </c>
    </row>
    <row r="869" spans="1:12" x14ac:dyDescent="0.25">
      <c r="A869" t="s">
        <v>398</v>
      </c>
      <c r="B869">
        <v>2020</v>
      </c>
      <c r="C869" t="str">
        <f t="shared" si="13"/>
        <v>Viet Nam2020</v>
      </c>
      <c r="D869" s="3">
        <v>44196</v>
      </c>
      <c r="E869">
        <v>12</v>
      </c>
      <c r="F869">
        <v>14.058324000000001</v>
      </c>
      <c r="G869">
        <v>108.277199</v>
      </c>
      <c r="H869">
        <v>1465</v>
      </c>
      <c r="I869">
        <v>35</v>
      </c>
      <c r="J869">
        <v>1325</v>
      </c>
      <c r="K869">
        <v>105</v>
      </c>
      <c r="L869">
        <v>23.9</v>
      </c>
    </row>
    <row r="870" spans="1:12" x14ac:dyDescent="0.25">
      <c r="A870" t="s">
        <v>439</v>
      </c>
      <c r="B870">
        <v>2020</v>
      </c>
      <c r="C870" t="str">
        <f t="shared" si="13"/>
        <v>West Bank and Gaza2020</v>
      </c>
      <c r="D870" s="3">
        <v>44196</v>
      </c>
      <c r="E870">
        <v>12</v>
      </c>
      <c r="F870">
        <v>31.952200000000001</v>
      </c>
      <c r="G870">
        <v>35.233199999999997</v>
      </c>
      <c r="H870">
        <v>138004</v>
      </c>
      <c r="I870">
        <v>1400</v>
      </c>
      <c r="J870">
        <v>117183</v>
      </c>
      <c r="K870">
        <v>19421</v>
      </c>
      <c r="L870">
        <v>10.1</v>
      </c>
    </row>
    <row r="871" spans="1:12" x14ac:dyDescent="0.25">
      <c r="A871" t="s">
        <v>440</v>
      </c>
      <c r="B871">
        <v>2020</v>
      </c>
      <c r="C871" t="str">
        <f t="shared" si="13"/>
        <v>Winter Olympics 20222020</v>
      </c>
      <c r="D871" s="3">
        <v>44196</v>
      </c>
      <c r="E871">
        <v>12</v>
      </c>
      <c r="F871">
        <v>39.904200000000003</v>
      </c>
      <c r="G871">
        <v>116.4074</v>
      </c>
      <c r="H871">
        <v>0</v>
      </c>
      <c r="I871">
        <v>0</v>
      </c>
      <c r="J871">
        <v>0</v>
      </c>
      <c r="K871">
        <v>0</v>
      </c>
      <c r="L871">
        <v>0</v>
      </c>
    </row>
    <row r="872" spans="1:12" x14ac:dyDescent="0.25">
      <c r="A872" t="s">
        <v>215</v>
      </c>
      <c r="B872">
        <v>2020</v>
      </c>
      <c r="C872" t="str">
        <f t="shared" si="13"/>
        <v>Yemen2020</v>
      </c>
      <c r="D872" s="3">
        <v>44196</v>
      </c>
      <c r="E872">
        <v>12</v>
      </c>
      <c r="F872">
        <v>15.552727000000001</v>
      </c>
      <c r="G872">
        <v>48.516387999999999</v>
      </c>
      <c r="H872">
        <v>2099</v>
      </c>
      <c r="I872">
        <v>610</v>
      </c>
      <c r="J872">
        <v>1394</v>
      </c>
      <c r="K872">
        <v>95</v>
      </c>
      <c r="L872">
        <v>290.60000000000002</v>
      </c>
    </row>
    <row r="873" spans="1:12" x14ac:dyDescent="0.25">
      <c r="A873" t="s">
        <v>101</v>
      </c>
      <c r="B873">
        <v>2020</v>
      </c>
      <c r="C873" t="str">
        <f t="shared" si="13"/>
        <v>Zambia2020</v>
      </c>
      <c r="D873" s="3">
        <v>44196</v>
      </c>
      <c r="E873">
        <v>12</v>
      </c>
      <c r="F873">
        <v>-13.133896999999999</v>
      </c>
      <c r="G873">
        <v>27.849332</v>
      </c>
      <c r="H873">
        <v>20725</v>
      </c>
      <c r="I873">
        <v>388</v>
      </c>
      <c r="J873">
        <v>18660</v>
      </c>
      <c r="K873">
        <v>1677</v>
      </c>
      <c r="L873">
        <v>18.7</v>
      </c>
    </row>
    <row r="874" spans="1:12" x14ac:dyDescent="0.25">
      <c r="A874" t="s">
        <v>103</v>
      </c>
      <c r="B874">
        <v>2020</v>
      </c>
      <c r="C874" t="str">
        <f t="shared" si="13"/>
        <v>Zimbabwe2020</v>
      </c>
      <c r="D874" s="3">
        <v>44196</v>
      </c>
      <c r="E874">
        <v>12</v>
      </c>
      <c r="F874">
        <v>-19.015438</v>
      </c>
      <c r="G874">
        <v>29.154857</v>
      </c>
      <c r="H874">
        <v>13867</v>
      </c>
      <c r="I874">
        <v>363</v>
      </c>
      <c r="J874">
        <v>11250</v>
      </c>
      <c r="K874">
        <v>2254</v>
      </c>
      <c r="L874">
        <v>26.2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activeCell="K6" sqref="K6:K35"/>
    </sheetView>
  </sheetViews>
  <sheetFormatPr defaultRowHeight="15" x14ac:dyDescent="0.25"/>
  <cols>
    <col min="1" max="1" width="15.7109375" style="1" customWidth="1"/>
    <col min="2" max="2" width="16.140625" style="1" customWidth="1"/>
    <col min="3" max="3" width="15.140625" style="1" customWidth="1"/>
    <col min="4" max="4" width="12" customWidth="1"/>
    <col min="5" max="5" width="11.28515625" bestFit="1" customWidth="1"/>
    <col min="6" max="6" width="18.7109375" style="5" customWidth="1"/>
    <col min="7" max="7" width="12.140625" style="5" customWidth="1"/>
    <col min="8" max="8" width="16" style="5" customWidth="1"/>
    <col min="9" max="9" width="11.140625" customWidth="1"/>
    <col min="10" max="10" width="10.7109375" customWidth="1"/>
    <col min="11" max="11" width="12" bestFit="1" customWidth="1"/>
    <col min="12" max="12" width="10.7109375" customWidth="1"/>
    <col min="13" max="13" width="12" bestFit="1" customWidth="1"/>
    <col min="18" max="18" width="13.7109375" customWidth="1"/>
  </cols>
  <sheetData>
    <row r="1" spans="1:18" ht="15.75" thickBot="1" x14ac:dyDescent="0.3">
      <c r="A1" s="20"/>
      <c r="B1" s="20"/>
      <c r="C1" s="20"/>
      <c r="D1" s="21"/>
      <c r="E1" s="21"/>
      <c r="F1" s="22"/>
      <c r="G1" s="22"/>
      <c r="H1" s="22"/>
      <c r="N1" s="34"/>
    </row>
    <row r="2" spans="1:18" x14ac:dyDescent="0.25">
      <c r="A2" s="19" t="s">
        <v>523</v>
      </c>
      <c r="B2" s="19"/>
      <c r="C2" s="19"/>
      <c r="D2" s="19"/>
      <c r="E2" s="19"/>
      <c r="F2" s="19"/>
      <c r="G2" s="19"/>
      <c r="H2" s="19"/>
    </row>
    <row r="3" spans="1:18" ht="46.5" customHeight="1" thickBot="1" x14ac:dyDescent="0.3">
      <c r="A3" s="18"/>
      <c r="B3" s="18"/>
      <c r="C3" s="18"/>
      <c r="D3" s="18"/>
      <c r="E3" s="18"/>
      <c r="F3" s="18"/>
      <c r="G3" s="18"/>
      <c r="H3" s="18"/>
      <c r="J3" s="24" t="s">
        <v>455</v>
      </c>
      <c r="K3" s="24"/>
      <c r="L3" s="24"/>
      <c r="N3" s="33" t="s">
        <v>525</v>
      </c>
      <c r="O3" s="33"/>
      <c r="P3" s="33"/>
      <c r="Q3" s="33"/>
      <c r="R3" s="33"/>
    </row>
    <row r="4" spans="1:18" x14ac:dyDescent="0.25">
      <c r="J4" s="25"/>
      <c r="K4" s="25"/>
      <c r="L4" s="25"/>
    </row>
    <row r="5" spans="1:18" ht="18.75" x14ac:dyDescent="0.25">
      <c r="A5" s="7" t="s">
        <v>450</v>
      </c>
      <c r="B5" s="7" t="s">
        <v>448</v>
      </c>
      <c r="C5" s="7" t="s">
        <v>449</v>
      </c>
      <c r="D5" s="6" t="s">
        <v>451</v>
      </c>
      <c r="E5" s="6" t="s">
        <v>452</v>
      </c>
      <c r="F5" s="6" t="s">
        <v>453</v>
      </c>
      <c r="G5" s="6" t="s">
        <v>454</v>
      </c>
      <c r="H5" s="6" t="s">
        <v>489</v>
      </c>
      <c r="J5" s="17" t="s">
        <v>457</v>
      </c>
      <c r="K5" s="23" t="s">
        <v>456</v>
      </c>
      <c r="L5" s="16" t="s">
        <v>447</v>
      </c>
    </row>
    <row r="6" spans="1:18" ht="20.100000000000001" customHeight="1" x14ac:dyDescent="0.25">
      <c r="A6" s="8" t="s">
        <v>490</v>
      </c>
      <c r="B6" s="9">
        <f ca="1">RANDBETWEEN("01.01.2022","01.01.2023")</f>
        <v>44889</v>
      </c>
      <c r="C6" s="9">
        <f ca="1">RANDBETWEEN("03.03.2023", TODAY())</f>
        <v>45177</v>
      </c>
      <c r="D6" s="10">
        <f ca="1">RANDBETWEEN(100,50000)</f>
        <v>12504</v>
      </c>
      <c r="E6" s="10">
        <f ca="1">Tablo1[[#This Row],[son_tarih]]-Tablo1[[#This Row],[ilk _tarih]]+1</f>
        <v>289</v>
      </c>
      <c r="F6" s="11">
        <f ca="1">RANDBETWEEN(250,1000)*RAND()</f>
        <v>29.167195847843672</v>
      </c>
      <c r="G6" s="12">
        <f ca="1">RAND()</f>
        <v>0.72858973599786236</v>
      </c>
      <c r="H6" s="13">
        <f ca="1">LN(SQRT((Tablo1[[#This Row],[cc]]^3/(1-Tablo1[[#This Row],[tc]]/365.25)^2*Tablo1[[#This Row],[pd]])/Tablo1[[#This Row],[hi]])+1)</f>
        <v>17.562115031736013</v>
      </c>
      <c r="J6" s="14" t="str">
        <f ca="1">INDEX(Tablo1[ülke],MATCH(L6,Tablo1[We],0))</f>
        <v>ü30</v>
      </c>
      <c r="K6" s="14">
        <v>1</v>
      </c>
      <c r="L6" s="15">
        <f ca="1">LARGE(Tablo1[We],K6)</f>
        <v>24.28407112295713</v>
      </c>
    </row>
    <row r="7" spans="1:18" ht="20.100000000000001" customHeight="1" x14ac:dyDescent="0.25">
      <c r="A7" s="8" t="s">
        <v>491</v>
      </c>
      <c r="B7" s="9">
        <f t="shared" ref="B6:B35" ca="1" si="0">RANDBETWEEN("01.01.2022","01.01.2023")</f>
        <v>44729</v>
      </c>
      <c r="C7" s="9">
        <f t="shared" ref="C7:C35" ca="1" si="1">RANDBETWEEN("03.03.2023", TODAY())</f>
        <v>45226</v>
      </c>
      <c r="D7" s="10">
        <f t="shared" ref="D7:D35" ca="1" si="2">RANDBETWEEN(100,50000)</f>
        <v>13407</v>
      </c>
      <c r="E7" s="10">
        <f ca="1">Tablo1[[#This Row],[son_tarih]]-Tablo1[[#This Row],[ilk _tarih]]+1</f>
        <v>498</v>
      </c>
      <c r="F7" s="11">
        <f t="shared" ref="F7:F35" ca="1" si="3">RANDBETWEEN(250,1000)*RAND()</f>
        <v>360.71432080024118</v>
      </c>
      <c r="G7" s="12">
        <f t="shared" ref="G7:G35" ca="1" si="4">RAND()</f>
        <v>1.7423787564839199E-2</v>
      </c>
      <c r="H7" s="13">
        <f ca="1">LN(SQRT((Tablo1[[#This Row],[cc]]^3/(1-Tablo1[[#This Row],[tc]]/365.25)^2*Tablo1[[#This Row],[pd]])/Tablo1[[#This Row],[hi]])+1)</f>
        <v>20.236415345982582</v>
      </c>
      <c r="J7" s="14" t="str">
        <f ca="1">INDEX(Tablo1[ülke],MATCH(L7,Tablo1[We],0))</f>
        <v>ü24</v>
      </c>
      <c r="K7" s="14">
        <v>2</v>
      </c>
      <c r="L7" s="15">
        <f ca="1">LARGE(Tablo1[We],K7)</f>
        <v>21.881381865557554</v>
      </c>
    </row>
    <row r="8" spans="1:18" ht="20.100000000000001" customHeight="1" x14ac:dyDescent="0.25">
      <c r="A8" s="8" t="s">
        <v>492</v>
      </c>
      <c r="B8" s="9">
        <f t="shared" ca="1" si="0"/>
        <v>44622</v>
      </c>
      <c r="C8" s="9">
        <f t="shared" ca="1" si="1"/>
        <v>45139</v>
      </c>
      <c r="D8" s="10">
        <f t="shared" ca="1" si="2"/>
        <v>13293</v>
      </c>
      <c r="E8" s="10">
        <f ca="1">Tablo1[[#This Row],[son_tarih]]-Tablo1[[#This Row],[ilk _tarih]]+1</f>
        <v>518</v>
      </c>
      <c r="F8" s="11">
        <f t="shared" ca="1" si="3"/>
        <v>608.14826485118454</v>
      </c>
      <c r="G8" s="12">
        <f t="shared" ca="1" si="4"/>
        <v>0.86533498818201637</v>
      </c>
      <c r="H8" s="13">
        <f ca="1">LN(SQRT((Tablo1[[#This Row],[cc]]^3/(1-Tablo1[[#This Row],[tc]]/365.25)^2*Tablo1[[#This Row],[pd]])/Tablo1[[#This Row],[hi]])+1)</f>
        <v>18.391797395846687</v>
      </c>
      <c r="J8" s="14" t="str">
        <f ca="1">INDEX(Tablo1[ülke],MATCH(L8,Tablo1[We],0))</f>
        <v>ü6</v>
      </c>
      <c r="K8" s="14">
        <v>3</v>
      </c>
      <c r="L8" s="15">
        <f ca="1">LARGE(Tablo1[We],K8)</f>
        <v>21.640618535296227</v>
      </c>
    </row>
    <row r="9" spans="1:18" ht="20.100000000000001" customHeight="1" x14ac:dyDescent="0.25">
      <c r="A9" s="8" t="s">
        <v>493</v>
      </c>
      <c r="B9" s="9">
        <f t="shared" ca="1" si="0"/>
        <v>44796</v>
      </c>
      <c r="C9" s="9">
        <f t="shared" ca="1" si="1"/>
        <v>45004</v>
      </c>
      <c r="D9" s="10">
        <f t="shared" ca="1" si="2"/>
        <v>17005</v>
      </c>
      <c r="E9" s="10">
        <f ca="1">Tablo1[[#This Row],[son_tarih]]-Tablo1[[#This Row],[ilk _tarih]]+1</f>
        <v>209</v>
      </c>
      <c r="F9" s="11">
        <f t="shared" ca="1" si="3"/>
        <v>236.79952966533065</v>
      </c>
      <c r="G9" s="12">
        <f t="shared" ca="1" si="4"/>
        <v>0.95131441260193728</v>
      </c>
      <c r="H9" s="13">
        <f ca="1">LN(SQRT((Tablo1[[#This Row],[cc]]^3/(1-Tablo1[[#This Row],[tc]]/365.25)^2*Tablo1[[#This Row],[pd]])/Tablo1[[#This Row],[hi]])+1)</f>
        <v>18.21958110803071</v>
      </c>
      <c r="J9" s="14" t="str">
        <f ca="1">INDEX(Tablo1[ülke],MATCH(L9,Tablo1[We],0))</f>
        <v>ü7</v>
      </c>
      <c r="K9" s="14">
        <v>4</v>
      </c>
      <c r="L9" s="15">
        <f ca="1">LARGE(Tablo1[We],K9)</f>
        <v>21.568528386566289</v>
      </c>
    </row>
    <row r="10" spans="1:18" ht="20.100000000000001" customHeight="1" x14ac:dyDescent="0.25">
      <c r="A10" s="8" t="s">
        <v>494</v>
      </c>
      <c r="B10" s="9">
        <f t="shared" ca="1" si="0"/>
        <v>44575</v>
      </c>
      <c r="C10" s="9">
        <f t="shared" ca="1" si="1"/>
        <v>45203</v>
      </c>
      <c r="D10" s="10">
        <f t="shared" ca="1" si="2"/>
        <v>11377</v>
      </c>
      <c r="E10" s="10">
        <f ca="1">Tablo1[[#This Row],[son_tarih]]-Tablo1[[#This Row],[ilk _tarih]]+1</f>
        <v>629</v>
      </c>
      <c r="F10" s="11">
        <f t="shared" ca="1" si="3"/>
        <v>215.36155467772667</v>
      </c>
      <c r="G10" s="12">
        <f t="shared" ca="1" si="4"/>
        <v>0.95380304493092283</v>
      </c>
      <c r="H10" s="13">
        <f ca="1">LN(SQRT((Tablo1[[#This Row],[cc]]^3/(1-Tablo1[[#This Row],[tc]]/365.25)^2*Tablo1[[#This Row],[pd]])/Tablo1[[#This Row],[hi]])+1)</f>
        <v>17.044412157303213</v>
      </c>
      <c r="J10" s="14" t="str">
        <f ca="1">INDEX(Tablo1[ülke],MATCH(L10,Tablo1[We],0))</f>
        <v>ü21</v>
      </c>
      <c r="K10" s="14">
        <v>5</v>
      </c>
      <c r="L10" s="15">
        <f ca="1">LARGE(Tablo1[We],K10)</f>
        <v>21.077542480983247</v>
      </c>
    </row>
    <row r="11" spans="1:18" ht="20.100000000000001" customHeight="1" x14ac:dyDescent="0.25">
      <c r="A11" s="8" t="s">
        <v>495</v>
      </c>
      <c r="B11" s="9">
        <f t="shared" ca="1" si="0"/>
        <v>44841</v>
      </c>
      <c r="C11" s="9">
        <f t="shared" ca="1" si="1"/>
        <v>45177</v>
      </c>
      <c r="D11" s="10">
        <f t="shared" ca="1" si="2"/>
        <v>19092</v>
      </c>
      <c r="E11" s="10">
        <f ca="1">Tablo1[[#This Row],[son_tarih]]-Tablo1[[#This Row],[ilk _tarih]]+1</f>
        <v>337</v>
      </c>
      <c r="F11" s="11">
        <f t="shared" ca="1" si="3"/>
        <v>255.69700427863202</v>
      </c>
      <c r="G11" s="12">
        <f t="shared" ca="1" si="4"/>
        <v>4.7492062703817783E-2</v>
      </c>
      <c r="H11" s="13">
        <f ca="1">LN(SQRT((Tablo1[[#This Row],[cc]]^3/(1-Tablo1[[#This Row],[tc]]/365.25)^2*Tablo1[[#This Row],[pd]])/Tablo1[[#This Row],[hi]])+1)</f>
        <v>21.640618535296227</v>
      </c>
      <c r="J11" s="14" t="str">
        <f ca="1">INDEX(Tablo1[ülke],MATCH(L11,Tablo1[We],0))</f>
        <v>ü13</v>
      </c>
      <c r="K11" s="14">
        <v>6</v>
      </c>
      <c r="L11" s="15">
        <f ca="1">LARGE(Tablo1[We],K11)</f>
        <v>21.006118269903158</v>
      </c>
    </row>
    <row r="12" spans="1:18" ht="20.100000000000001" customHeight="1" x14ac:dyDescent="0.25">
      <c r="A12" s="8" t="s">
        <v>496</v>
      </c>
      <c r="B12" s="9">
        <f t="shared" ca="1" si="0"/>
        <v>44627</v>
      </c>
      <c r="C12" s="9">
        <f t="shared" ca="1" si="1"/>
        <v>45051</v>
      </c>
      <c r="D12" s="10">
        <f t="shared" ca="1" si="2"/>
        <v>48357</v>
      </c>
      <c r="E12" s="10">
        <f ca="1">Tablo1[[#This Row],[son_tarih]]-Tablo1[[#This Row],[ilk _tarih]]+1</f>
        <v>425</v>
      </c>
      <c r="F12" s="11">
        <f t="shared" ca="1" si="3"/>
        <v>575.83264294224114</v>
      </c>
      <c r="G12" s="12">
        <f t="shared" ca="1" si="4"/>
        <v>0.44873840389782071</v>
      </c>
      <c r="H12" s="13">
        <f ca="1">LN(SQRT((Tablo1[[#This Row],[cc]]^3/(1-Tablo1[[#This Row],[tc]]/365.25)^2*Tablo1[[#This Row],[pd]])/Tablo1[[#This Row],[hi]])+1)</f>
        <v>21.568528386566289</v>
      </c>
      <c r="J12" s="14" t="str">
        <f ca="1">INDEX(Tablo1[ülke],MATCH(L12,Tablo1[We],0))</f>
        <v>ü26</v>
      </c>
      <c r="K12" s="14">
        <v>7</v>
      </c>
      <c r="L12" s="15">
        <f ca="1">LARGE(Tablo1[We],K12)</f>
        <v>20.310520048168893</v>
      </c>
    </row>
    <row r="13" spans="1:18" ht="20.100000000000001" customHeight="1" x14ac:dyDescent="0.25">
      <c r="A13" s="8" t="s">
        <v>497</v>
      </c>
      <c r="B13" s="9">
        <f t="shared" ca="1" si="0"/>
        <v>44564</v>
      </c>
      <c r="C13" s="9">
        <f t="shared" ca="1" si="1"/>
        <v>45255</v>
      </c>
      <c r="D13" s="10">
        <f t="shared" ca="1" si="2"/>
        <v>21786</v>
      </c>
      <c r="E13" s="10">
        <f ca="1">Tablo1[[#This Row],[son_tarih]]-Tablo1[[#This Row],[ilk _tarih]]+1</f>
        <v>692</v>
      </c>
      <c r="F13" s="11">
        <f t="shared" ca="1" si="3"/>
        <v>180.5828212320865</v>
      </c>
      <c r="G13" s="12">
        <f t="shared" ca="1" si="4"/>
        <v>0.62948589997351045</v>
      </c>
      <c r="H13" s="13">
        <f ca="1">LN(SQRT((Tablo1[[#This Row],[cc]]^3/(1-Tablo1[[#This Row],[tc]]/365.25)^2*Tablo1[[#This Row],[pd]])/Tablo1[[#This Row],[hi]])+1)</f>
        <v>17.924441645739076</v>
      </c>
      <c r="J13" s="14" t="str">
        <f ca="1">INDEX(Tablo1[ülke],MATCH(L13,Tablo1[We],0))</f>
        <v>ü2</v>
      </c>
      <c r="K13" s="14">
        <v>8</v>
      </c>
      <c r="L13" s="15">
        <f ca="1">LARGE(Tablo1[We],K13)</f>
        <v>20.236415345982582</v>
      </c>
    </row>
    <row r="14" spans="1:18" ht="20.100000000000001" customHeight="1" x14ac:dyDescent="0.25">
      <c r="A14" s="8" t="s">
        <v>498</v>
      </c>
      <c r="B14" s="9">
        <f t="shared" ca="1" si="0"/>
        <v>44574</v>
      </c>
      <c r="C14" s="9">
        <f t="shared" ca="1" si="1"/>
        <v>45020</v>
      </c>
      <c r="D14" s="10">
        <f t="shared" ca="1" si="2"/>
        <v>21438</v>
      </c>
      <c r="E14" s="10">
        <f ca="1">Tablo1[[#This Row],[son_tarih]]-Tablo1[[#This Row],[ilk _tarih]]+1</f>
        <v>447</v>
      </c>
      <c r="F14" s="11">
        <f t="shared" ca="1" si="3"/>
        <v>738.43543369084387</v>
      </c>
      <c r="G14" s="12">
        <f t="shared" ca="1" si="4"/>
        <v>0.4152091766549415</v>
      </c>
      <c r="H14" s="13">
        <f ca="1">LN(SQRT((Tablo1[[#This Row],[cc]]^3/(1-Tablo1[[#This Row],[tc]]/365.25)^2*Tablo1[[#This Row],[pd]])/Tablo1[[#This Row],[hi]])+1)</f>
        <v>20.198049990803394</v>
      </c>
      <c r="J14" s="14" t="str">
        <f ca="1">INDEX(Tablo1[ülke],MATCH(L14,Tablo1[We],0))</f>
        <v>ü9</v>
      </c>
      <c r="K14" s="14">
        <v>9</v>
      </c>
      <c r="L14" s="15">
        <f ca="1">LARGE(Tablo1[We],K14)</f>
        <v>20.198049990803394</v>
      </c>
    </row>
    <row r="15" spans="1:18" ht="20.100000000000001" customHeight="1" x14ac:dyDescent="0.25">
      <c r="A15" s="8" t="s">
        <v>499</v>
      </c>
      <c r="B15" s="9">
        <f t="shared" ca="1" si="0"/>
        <v>44645</v>
      </c>
      <c r="C15" s="9">
        <f t="shared" ca="1" si="1"/>
        <v>45060</v>
      </c>
      <c r="D15" s="10">
        <f t="shared" ca="1" si="2"/>
        <v>32317</v>
      </c>
      <c r="E15" s="10">
        <f ca="1">Tablo1[[#This Row],[son_tarih]]-Tablo1[[#This Row],[ilk _tarih]]+1</f>
        <v>416</v>
      </c>
      <c r="F15" s="11">
        <f t="shared" ca="1" si="3"/>
        <v>4.7186184950295926</v>
      </c>
      <c r="G15" s="12">
        <f t="shared" ca="1" si="4"/>
        <v>8.1754676136941207E-2</v>
      </c>
      <c r="H15" s="13">
        <f ca="1">LN(SQRT((Tablo1[[#This Row],[cc]]^3/(1-Tablo1[[#This Row],[tc]]/365.25)^2*Tablo1[[#This Row],[pd]])/Tablo1[[#This Row],[hi]])+1)</f>
        <v>19.576467633380297</v>
      </c>
      <c r="J15" s="14" t="str">
        <f ca="1">INDEX(Tablo1[ülke],MATCH(L15,Tablo1[We],0))</f>
        <v>ü25</v>
      </c>
      <c r="K15" s="14">
        <v>10</v>
      </c>
      <c r="L15" s="15">
        <f ca="1">LARGE(Tablo1[We],K15)</f>
        <v>19.999186301391074</v>
      </c>
    </row>
    <row r="16" spans="1:18" ht="20.100000000000001" customHeight="1" x14ac:dyDescent="0.25">
      <c r="A16" s="8" t="s">
        <v>500</v>
      </c>
      <c r="B16" s="9">
        <f t="shared" ca="1" si="0"/>
        <v>44576</v>
      </c>
      <c r="C16" s="9">
        <f t="shared" ca="1" si="1"/>
        <v>45035</v>
      </c>
      <c r="D16" s="10">
        <f t="shared" ca="1" si="2"/>
        <v>37492</v>
      </c>
      <c r="E16" s="10">
        <f ca="1">Tablo1[[#This Row],[son_tarih]]-Tablo1[[#This Row],[ilk _tarih]]+1</f>
        <v>460</v>
      </c>
      <c r="F16" s="11">
        <f t="shared" ca="1" si="3"/>
        <v>148.43855190349294</v>
      </c>
      <c r="G16" s="12">
        <f t="shared" ca="1" si="4"/>
        <v>0.98985690955560901</v>
      </c>
      <c r="H16" s="13">
        <f ca="1">LN(SQRT((Tablo1[[#This Row],[cc]]^3/(1-Tablo1[[#This Row],[tc]]/365.25)^2*Tablo1[[#This Row],[pd]])/Tablo1[[#This Row],[hi]])+1)</f>
        <v>19.652347474792805</v>
      </c>
      <c r="J16" s="14" t="str">
        <f ca="1">INDEX(Tablo1[ülke],MATCH(L16,Tablo1[We],0))</f>
        <v>ü17</v>
      </c>
      <c r="K16" s="14">
        <v>11</v>
      </c>
      <c r="L16" s="15">
        <f ca="1">LARGE(Tablo1[We],K16)</f>
        <v>19.949509735220179</v>
      </c>
    </row>
    <row r="17" spans="1:12" ht="20.100000000000001" customHeight="1" x14ac:dyDescent="0.25">
      <c r="A17" s="8" t="s">
        <v>501</v>
      </c>
      <c r="B17" s="9">
        <f t="shared" ca="1" si="0"/>
        <v>44767</v>
      </c>
      <c r="C17" s="9">
        <f t="shared" ca="1" si="1"/>
        <v>45036</v>
      </c>
      <c r="D17" s="10">
        <f t="shared" ca="1" si="2"/>
        <v>11019</v>
      </c>
      <c r="E17" s="10">
        <f ca="1">Tablo1[[#This Row],[son_tarih]]-Tablo1[[#This Row],[ilk _tarih]]+1</f>
        <v>270</v>
      </c>
      <c r="F17" s="11">
        <f t="shared" ca="1" si="3"/>
        <v>291.0307977021352</v>
      </c>
      <c r="G17" s="12">
        <f t="shared" ca="1" si="4"/>
        <v>0.19974102555081308</v>
      </c>
      <c r="H17" s="13">
        <f ca="1">LN(SQRT((Tablo1[[#This Row],[cc]]^3/(1-Tablo1[[#This Row],[tc]]/365.25)^2*Tablo1[[#This Row],[pd]])/Tablo1[[#This Row],[hi]])+1)</f>
        <v>18.947222903937568</v>
      </c>
      <c r="J17" s="14" t="str">
        <f ca="1">INDEX(Tablo1[ülke],MATCH(L17,Tablo1[We],0))</f>
        <v>ü11</v>
      </c>
      <c r="K17" s="14">
        <v>12</v>
      </c>
      <c r="L17" s="15">
        <f ca="1">LARGE(Tablo1[We],K17)</f>
        <v>19.652347474792805</v>
      </c>
    </row>
    <row r="18" spans="1:12" ht="20.100000000000001" customHeight="1" x14ac:dyDescent="0.25">
      <c r="A18" s="8" t="s">
        <v>502</v>
      </c>
      <c r="B18" s="9">
        <f t="shared" ca="1" si="0"/>
        <v>44594</v>
      </c>
      <c r="C18" s="9">
        <f t="shared" ca="1" si="1"/>
        <v>45059</v>
      </c>
      <c r="D18" s="10">
        <f t="shared" ca="1" si="2"/>
        <v>33612</v>
      </c>
      <c r="E18" s="10">
        <f ca="1">Tablo1[[#This Row],[son_tarih]]-Tablo1[[#This Row],[ilk _tarih]]+1</f>
        <v>466</v>
      </c>
      <c r="F18" s="11">
        <f t="shared" ca="1" si="3"/>
        <v>409.89472779251963</v>
      </c>
      <c r="G18" s="12">
        <f t="shared" ca="1" si="4"/>
        <v>0.11618852422075066</v>
      </c>
      <c r="H18" s="13">
        <f ca="1">LN(SQRT((Tablo1[[#This Row],[cc]]^3/(1-Tablo1[[#This Row],[tc]]/365.25)^2*Tablo1[[#This Row],[pd]])/Tablo1[[#This Row],[hi]])+1)</f>
        <v>21.006118269903158</v>
      </c>
      <c r="J18" s="14" t="str">
        <f ca="1">INDEX(Tablo1[ülke],MATCH(L18,Tablo1[We],0))</f>
        <v>ü10</v>
      </c>
      <c r="K18" s="14">
        <v>13</v>
      </c>
      <c r="L18" s="15">
        <f ca="1">LARGE(Tablo1[We],K18)</f>
        <v>19.576467633380297</v>
      </c>
    </row>
    <row r="19" spans="1:12" ht="20.100000000000001" customHeight="1" x14ac:dyDescent="0.25">
      <c r="A19" s="8" t="s">
        <v>503</v>
      </c>
      <c r="B19" s="9">
        <f t="shared" ca="1" si="0"/>
        <v>44661</v>
      </c>
      <c r="C19" s="9">
        <f t="shared" ca="1" si="1"/>
        <v>45063</v>
      </c>
      <c r="D19" s="10">
        <f t="shared" ca="1" si="2"/>
        <v>6550</v>
      </c>
      <c r="E19" s="10">
        <f ca="1">Tablo1[[#This Row],[son_tarih]]-Tablo1[[#This Row],[ilk _tarih]]+1</f>
        <v>403</v>
      </c>
      <c r="F19" s="11">
        <f t="shared" ca="1" si="3"/>
        <v>151.82791100656513</v>
      </c>
      <c r="G19" s="12">
        <f t="shared" ca="1" si="4"/>
        <v>0.94192239945072076</v>
      </c>
      <c r="H19" s="13">
        <f ca="1">LN(SQRT((Tablo1[[#This Row],[cc]]^3/(1-Tablo1[[#This Row],[tc]]/365.25)^2*Tablo1[[#This Row],[pd]])/Tablo1[[#This Row],[hi]])+1)</f>
        <v>17.991717133903862</v>
      </c>
      <c r="J19" s="14" t="str">
        <f ca="1">INDEX(Tablo1[ülke],MATCH(L19,Tablo1[We],0))</f>
        <v>ü27</v>
      </c>
      <c r="K19" s="14">
        <v>14</v>
      </c>
      <c r="L19" s="15">
        <f ca="1">LARGE(Tablo1[We],K19)</f>
        <v>19.456650697248531</v>
      </c>
    </row>
    <row r="20" spans="1:12" ht="20.100000000000001" customHeight="1" x14ac:dyDescent="0.25">
      <c r="A20" s="8" t="s">
        <v>504</v>
      </c>
      <c r="B20" s="9">
        <f t="shared" ca="1" si="0"/>
        <v>44702</v>
      </c>
      <c r="C20" s="9">
        <f t="shared" ca="1" si="1"/>
        <v>45165</v>
      </c>
      <c r="D20" s="10">
        <f t="shared" ca="1" si="2"/>
        <v>47853</v>
      </c>
      <c r="E20" s="10">
        <f ca="1">Tablo1[[#This Row],[son_tarih]]-Tablo1[[#This Row],[ilk _tarih]]+1</f>
        <v>464</v>
      </c>
      <c r="F20" s="11">
        <f t="shared" ca="1" si="3"/>
        <v>7.5405090685204099</v>
      </c>
      <c r="G20" s="12">
        <f t="shared" ca="1" si="4"/>
        <v>0.93035096861609667</v>
      </c>
      <c r="H20" s="13">
        <f ca="1">LN(SQRT((Tablo1[[#This Row],[cc]]^3/(1-Tablo1[[#This Row],[tc]]/365.25)^2*Tablo1[[#This Row],[pd]])/Tablo1[[#This Row],[hi]])+1)</f>
        <v>18.518065829121397</v>
      </c>
      <c r="J20" s="14" t="str">
        <f ca="1">INDEX(Tablo1[ülke],MATCH(L20,Tablo1[We],0))</f>
        <v>ü12</v>
      </c>
      <c r="K20" s="14">
        <v>15</v>
      </c>
      <c r="L20" s="15">
        <f ca="1">LARGE(Tablo1[We],K20)</f>
        <v>18.947222903937568</v>
      </c>
    </row>
    <row r="21" spans="1:12" ht="20.100000000000001" customHeight="1" x14ac:dyDescent="0.25">
      <c r="A21" s="8" t="s">
        <v>505</v>
      </c>
      <c r="B21" s="9">
        <f t="shared" ca="1" si="0"/>
        <v>44675</v>
      </c>
      <c r="C21" s="9">
        <f t="shared" ca="1" si="1"/>
        <v>45235</v>
      </c>
      <c r="D21" s="10">
        <f t="shared" ca="1" si="2"/>
        <v>24394</v>
      </c>
      <c r="E21" s="10">
        <f ca="1">Tablo1[[#This Row],[son_tarih]]-Tablo1[[#This Row],[ilk _tarih]]+1</f>
        <v>561</v>
      </c>
      <c r="F21" s="11">
        <f t="shared" ca="1" si="3"/>
        <v>156.54640883568652</v>
      </c>
      <c r="G21" s="12">
        <f t="shared" ca="1" si="4"/>
        <v>0.59805190363660865</v>
      </c>
      <c r="H21" s="13">
        <f ca="1">LN(SQRT((Tablo1[[#This Row],[cc]]^3/(1-Tablo1[[#This Row],[tc]]/365.25)^2*Tablo1[[#This Row],[pd]])/Tablo1[[#This Row],[hi]])+1)</f>
        <v>18.560597564319188</v>
      </c>
      <c r="J21" s="14" t="str">
        <f ca="1">INDEX(Tablo1[ülke],MATCH(L21,Tablo1[We],0))</f>
        <v>ü29</v>
      </c>
      <c r="K21" s="14">
        <v>16</v>
      </c>
      <c r="L21" s="15">
        <f ca="1">LARGE(Tablo1[We],K21)</f>
        <v>18.786171907845684</v>
      </c>
    </row>
    <row r="22" spans="1:12" ht="20.100000000000001" customHeight="1" x14ac:dyDescent="0.25">
      <c r="A22" s="8" t="s">
        <v>506</v>
      </c>
      <c r="B22" s="9">
        <f t="shared" ca="1" si="0"/>
        <v>44604</v>
      </c>
      <c r="C22" s="9">
        <f t="shared" ca="1" si="1"/>
        <v>45181</v>
      </c>
      <c r="D22" s="10">
        <f t="shared" ca="1" si="2"/>
        <v>45426</v>
      </c>
      <c r="E22" s="10">
        <f ca="1">Tablo1[[#This Row],[son_tarih]]-Tablo1[[#This Row],[ilk _tarih]]+1</f>
        <v>578</v>
      </c>
      <c r="F22" s="11">
        <f t="shared" ca="1" si="3"/>
        <v>310.69738000698266</v>
      </c>
      <c r="G22" s="12">
        <f t="shared" ca="1" si="4"/>
        <v>0.40343019946091452</v>
      </c>
      <c r="H22" s="13">
        <f ca="1">LN(SQRT((Tablo1[[#This Row],[cc]]^3/(1-Tablo1[[#This Row],[tc]]/365.25)^2*Tablo1[[#This Row],[pd]])/Tablo1[[#This Row],[hi]])+1)</f>
        <v>19.949509735220179</v>
      </c>
      <c r="J22" s="14" t="str">
        <f ca="1">INDEX(Tablo1[ülke],MATCH(L22,Tablo1[We],0))</f>
        <v>ü16</v>
      </c>
      <c r="K22" s="14">
        <v>17</v>
      </c>
      <c r="L22" s="15">
        <f ca="1">LARGE(Tablo1[We],K22)</f>
        <v>18.560597564319188</v>
      </c>
    </row>
    <row r="23" spans="1:12" ht="20.100000000000001" customHeight="1" x14ac:dyDescent="0.25">
      <c r="A23" s="8" t="s">
        <v>507</v>
      </c>
      <c r="B23" s="9">
        <f t="shared" ca="1" si="0"/>
        <v>44883</v>
      </c>
      <c r="C23" s="9">
        <f t="shared" ca="1" si="1"/>
        <v>45116</v>
      </c>
      <c r="D23" s="10">
        <f t="shared" ca="1" si="2"/>
        <v>8405</v>
      </c>
      <c r="E23" s="10">
        <f ca="1">Tablo1[[#This Row],[son_tarih]]-Tablo1[[#This Row],[ilk _tarih]]+1</f>
        <v>234</v>
      </c>
      <c r="F23" s="11">
        <f t="shared" ca="1" si="3"/>
        <v>316.93309115680989</v>
      </c>
      <c r="G23" s="12">
        <f t="shared" ca="1" si="4"/>
        <v>0.26473061960654265</v>
      </c>
      <c r="H23" s="13">
        <f ca="1">LN(SQRT((Tablo1[[#This Row],[cc]]^3/(1-Tablo1[[#This Row],[tc]]/365.25)^2*Tablo1[[#This Row],[pd]])/Tablo1[[#This Row],[hi]])+1)</f>
        <v>18.122217822647254</v>
      </c>
      <c r="J23" s="14" t="str">
        <f ca="1">INDEX(Tablo1[ülke],MATCH(L23,Tablo1[We],0))</f>
        <v>ü15</v>
      </c>
      <c r="K23" s="14">
        <v>18</v>
      </c>
      <c r="L23" s="15">
        <f ca="1">LARGE(Tablo1[We],K23)</f>
        <v>18.518065829121397</v>
      </c>
    </row>
    <row r="24" spans="1:12" ht="20.100000000000001" customHeight="1" x14ac:dyDescent="0.25">
      <c r="A24" s="8" t="s">
        <v>508</v>
      </c>
      <c r="B24" s="9">
        <f t="shared" ca="1" si="0"/>
        <v>44666</v>
      </c>
      <c r="C24" s="9">
        <f t="shared" ca="1" si="1"/>
        <v>45143</v>
      </c>
      <c r="D24" s="10">
        <f t="shared" ca="1" si="2"/>
        <v>5207</v>
      </c>
      <c r="E24" s="10">
        <f ca="1">Tablo1[[#This Row],[son_tarih]]-Tablo1[[#This Row],[ilk _tarih]]+1</f>
        <v>478</v>
      </c>
      <c r="F24" s="11">
        <f t="shared" ca="1" si="3"/>
        <v>152.09113866555424</v>
      </c>
      <c r="G24" s="12">
        <f t="shared" ca="1" si="4"/>
        <v>9.3107736428270416E-2</v>
      </c>
      <c r="H24" s="13">
        <f ca="1">LN(SQRT((Tablo1[[#This Row],[cc]]^3/(1-Tablo1[[#This Row],[tc]]/365.25)^2*Tablo1[[#This Row],[pd]])/Tablo1[[#This Row],[hi]])+1)</f>
        <v>17.711286791193753</v>
      </c>
      <c r="J24" s="14" t="str">
        <f ca="1">INDEX(Tablo1[ülke],MATCH(L24,Tablo1[We],0))</f>
        <v>ü23</v>
      </c>
      <c r="K24" s="14">
        <v>19</v>
      </c>
      <c r="L24" s="15">
        <f ca="1">LARGE(Tablo1[We],K24)</f>
        <v>18.428638232195084</v>
      </c>
    </row>
    <row r="25" spans="1:12" ht="20.100000000000001" customHeight="1" x14ac:dyDescent="0.25">
      <c r="A25" s="8" t="s">
        <v>509</v>
      </c>
      <c r="B25" s="9">
        <f t="shared" ca="1" si="0"/>
        <v>44780</v>
      </c>
      <c r="C25" s="9">
        <f t="shared" ca="1" si="1"/>
        <v>45190</v>
      </c>
      <c r="D25" s="10">
        <f t="shared" ca="1" si="2"/>
        <v>3034</v>
      </c>
      <c r="E25" s="10">
        <f ca="1">Tablo1[[#This Row],[son_tarih]]-Tablo1[[#This Row],[ilk _tarih]]+1</f>
        <v>411</v>
      </c>
      <c r="F25" s="11">
        <f t="shared" ca="1" si="3"/>
        <v>287.57247644280528</v>
      </c>
      <c r="G25" s="12">
        <f t="shared" ca="1" si="4"/>
        <v>0.5022986403188433</v>
      </c>
      <c r="H25" s="13">
        <f ca="1">LN(SQRT((Tablo1[[#This Row],[cc]]^3/(1-Tablo1[[#This Row],[tc]]/365.25)^2*Tablo1[[#This Row],[pd]])/Tablo1[[#This Row],[hi]])+1)</f>
        <v>17.278863707887975</v>
      </c>
      <c r="J25" s="14" t="str">
        <f ca="1">INDEX(Tablo1[ülke],MATCH(L25,Tablo1[We],0))</f>
        <v>ü3</v>
      </c>
      <c r="K25" s="14">
        <v>20</v>
      </c>
      <c r="L25" s="15">
        <f ca="1">LARGE(Tablo1[We],K25)</f>
        <v>18.391797395846687</v>
      </c>
    </row>
    <row r="26" spans="1:12" ht="20.100000000000001" customHeight="1" x14ac:dyDescent="0.25">
      <c r="A26" s="8" t="s">
        <v>510</v>
      </c>
      <c r="B26" s="9">
        <f t="shared" ca="1" si="0"/>
        <v>44686</v>
      </c>
      <c r="C26" s="9">
        <f t="shared" ca="1" si="1"/>
        <v>45213</v>
      </c>
      <c r="D26" s="10">
        <f t="shared" ca="1" si="2"/>
        <v>41625</v>
      </c>
      <c r="E26" s="10">
        <f ca="1">Tablo1[[#This Row],[son_tarih]]-Tablo1[[#This Row],[ilk _tarih]]+1</f>
        <v>528</v>
      </c>
      <c r="F26" s="11">
        <f t="shared" ca="1" si="3"/>
        <v>575.27529496011766</v>
      </c>
      <c r="G26" s="12">
        <f t="shared" ca="1" si="4"/>
        <v>0.1028859650449927</v>
      </c>
      <c r="H26" s="13">
        <f ca="1">LN(SQRT((Tablo1[[#This Row],[cc]]^3/(1-Tablo1[[#This Row],[tc]]/365.25)^2*Tablo1[[#This Row],[pd]])/Tablo1[[#This Row],[hi]])+1)</f>
        <v>21.077542480983247</v>
      </c>
      <c r="J26" s="14" t="str">
        <f ca="1">INDEX(Tablo1[ülke],MATCH(L26,Tablo1[We],0))</f>
        <v>ü4</v>
      </c>
      <c r="K26" s="14">
        <v>21</v>
      </c>
      <c r="L26" s="15">
        <f ca="1">LARGE(Tablo1[We],K26)</f>
        <v>18.21958110803071</v>
      </c>
    </row>
    <row r="27" spans="1:12" ht="20.100000000000001" customHeight="1" x14ac:dyDescent="0.25">
      <c r="A27" s="8" t="s">
        <v>511</v>
      </c>
      <c r="B27" s="9">
        <f t="shared" ca="1" si="0"/>
        <v>44911</v>
      </c>
      <c r="C27" s="9">
        <f t="shared" ca="1" si="1"/>
        <v>45043</v>
      </c>
      <c r="D27" s="10">
        <f t="shared" ca="1" si="2"/>
        <v>2597</v>
      </c>
      <c r="E27" s="10">
        <f ca="1">Tablo1[[#This Row],[son_tarih]]-Tablo1[[#This Row],[ilk _tarih]]+1</f>
        <v>133</v>
      </c>
      <c r="F27" s="11">
        <f t="shared" ca="1" si="3"/>
        <v>487.52766759559705</v>
      </c>
      <c r="G27" s="12">
        <f t="shared" ca="1" si="4"/>
        <v>0.35349766111925218</v>
      </c>
      <c r="H27" s="13">
        <f ca="1">LN(SQRT((Tablo1[[#This Row],[cc]]^3/(1-Tablo1[[#This Row],[tc]]/365.25)^2*Tablo1[[#This Row],[pd]])/Tablo1[[#This Row],[hi]])+1)</f>
        <v>15.860548846251225</v>
      </c>
      <c r="J27" s="14" t="str">
        <f ca="1">INDEX(Tablo1[ülke],MATCH(L27,Tablo1[We],0))</f>
        <v>ü18</v>
      </c>
      <c r="K27" s="14">
        <v>22</v>
      </c>
      <c r="L27" s="15">
        <f ca="1">LARGE(Tablo1[We],K27)</f>
        <v>18.122217822647254</v>
      </c>
    </row>
    <row r="28" spans="1:12" ht="20.100000000000001" customHeight="1" x14ac:dyDescent="0.25">
      <c r="A28" s="8" t="s">
        <v>512</v>
      </c>
      <c r="B28" s="9">
        <f t="shared" ca="1" si="0"/>
        <v>44729</v>
      </c>
      <c r="C28" s="9">
        <f t="shared" ca="1" si="1"/>
        <v>45245</v>
      </c>
      <c r="D28" s="10">
        <f t="shared" ca="1" si="2"/>
        <v>15684</v>
      </c>
      <c r="E28" s="10">
        <f ca="1">Tablo1[[#This Row],[son_tarih]]-Tablo1[[#This Row],[ilk _tarih]]+1</f>
        <v>517</v>
      </c>
      <c r="F28" s="11">
        <f t="shared" ca="1" si="3"/>
        <v>197.44437299495567</v>
      </c>
      <c r="G28" s="12">
        <f t="shared" ca="1" si="4"/>
        <v>0.43433670661485324</v>
      </c>
      <c r="H28" s="13">
        <f ca="1">LN(SQRT((Tablo1[[#This Row],[cc]]^3/(1-Tablo1[[#This Row],[tc]]/365.25)^2*Tablo1[[#This Row],[pd]])/Tablo1[[#This Row],[hi]])+1)</f>
        <v>18.428638232195084</v>
      </c>
      <c r="J28" s="14" t="str">
        <f ca="1">INDEX(Tablo1[ülke],MATCH(L28,Tablo1[We],0))</f>
        <v>ü14</v>
      </c>
      <c r="K28" s="14">
        <v>23</v>
      </c>
      <c r="L28" s="15">
        <f ca="1">LARGE(Tablo1[We],K28)</f>
        <v>17.991717133903862</v>
      </c>
    </row>
    <row r="29" spans="1:12" ht="20.100000000000001" customHeight="1" x14ac:dyDescent="0.25">
      <c r="A29" s="8" t="s">
        <v>513</v>
      </c>
      <c r="B29" s="9">
        <f t="shared" ca="1" si="0"/>
        <v>44871</v>
      </c>
      <c r="C29" s="9">
        <f t="shared" ca="1" si="1"/>
        <v>45212</v>
      </c>
      <c r="D29" s="10">
        <f t="shared" ca="1" si="2"/>
        <v>24664</v>
      </c>
      <c r="E29" s="10">
        <f ca="1">Tablo1[[#This Row],[son_tarih]]-Tablo1[[#This Row],[ilk _tarih]]+1</f>
        <v>342</v>
      </c>
      <c r="F29" s="11">
        <f t="shared" ca="1" si="3"/>
        <v>713.65720086842475</v>
      </c>
      <c r="G29" s="12">
        <f t="shared" ca="1" si="4"/>
        <v>0.2606681208601368</v>
      </c>
      <c r="H29" s="13">
        <f ca="1">LN(SQRT((Tablo1[[#This Row],[cc]]^3/(1-Tablo1[[#This Row],[tc]]/365.25)^2*Tablo1[[#This Row],[pd]])/Tablo1[[#This Row],[hi]])+1)</f>
        <v>21.881381865557554</v>
      </c>
      <c r="J29" s="14" t="str">
        <f ca="1">INDEX(Tablo1[ülke],MATCH(L29,Tablo1[We],0))</f>
        <v>ü8</v>
      </c>
      <c r="K29" s="14">
        <v>24</v>
      </c>
      <c r="L29" s="15">
        <f ca="1">LARGE(Tablo1[We],K29)</f>
        <v>17.924441645739076</v>
      </c>
    </row>
    <row r="30" spans="1:12" ht="20.100000000000001" customHeight="1" x14ac:dyDescent="0.25">
      <c r="A30" s="8" t="s">
        <v>514</v>
      </c>
      <c r="B30" s="9">
        <f t="shared" ca="1" si="0"/>
        <v>44665</v>
      </c>
      <c r="C30" s="9">
        <f t="shared" ca="1" si="1"/>
        <v>45050</v>
      </c>
      <c r="D30" s="10">
        <f t="shared" ca="1" si="2"/>
        <v>8450</v>
      </c>
      <c r="E30" s="10">
        <f ca="1">Tablo1[[#This Row],[son_tarih]]-Tablo1[[#This Row],[ilk _tarih]]+1</f>
        <v>386</v>
      </c>
      <c r="F30" s="11">
        <f t="shared" ca="1" si="3"/>
        <v>371.59026766689908</v>
      </c>
      <c r="G30" s="12">
        <f t="shared" ca="1" si="4"/>
        <v>0.29560120500484677</v>
      </c>
      <c r="H30" s="13">
        <f ca="1">LN(SQRT((Tablo1[[#This Row],[cc]]^3/(1-Tablo1[[#This Row],[tc]]/365.25)^2*Tablo1[[#This Row],[pd]])/Tablo1[[#This Row],[hi]])+1)</f>
        <v>19.999186301391074</v>
      </c>
      <c r="J30" s="14" t="str">
        <f ca="1">INDEX(Tablo1[ülke],MATCH(L30,Tablo1[We],0))</f>
        <v>ü19</v>
      </c>
      <c r="K30" s="14">
        <v>25</v>
      </c>
      <c r="L30" s="15">
        <f ca="1">LARGE(Tablo1[We],K30)</f>
        <v>17.711286791193753</v>
      </c>
    </row>
    <row r="31" spans="1:12" ht="20.100000000000001" customHeight="1" x14ac:dyDescent="0.25">
      <c r="A31" s="8" t="s">
        <v>515</v>
      </c>
      <c r="B31" s="9">
        <f t="shared" ca="1" si="0"/>
        <v>44745</v>
      </c>
      <c r="C31" s="9">
        <f t="shared" ca="1" si="1"/>
        <v>45125</v>
      </c>
      <c r="D31" s="10">
        <f t="shared" ca="1" si="2"/>
        <v>15998</v>
      </c>
      <c r="E31" s="10">
        <f ca="1">Tablo1[[#This Row],[son_tarih]]-Tablo1[[#This Row],[ilk _tarih]]+1</f>
        <v>381</v>
      </c>
      <c r="F31" s="11">
        <f t="shared" ca="1" si="3"/>
        <v>152.01437814668211</v>
      </c>
      <c r="G31" s="12">
        <f t="shared" ca="1" si="4"/>
        <v>0.76420084905802221</v>
      </c>
      <c r="H31" s="13">
        <f ca="1">LN(SQRT((Tablo1[[#This Row],[cc]]^3/(1-Tablo1[[#This Row],[tc]]/365.25)^2*Tablo1[[#This Row],[pd]])/Tablo1[[#This Row],[hi]])+1)</f>
        <v>20.310520048168893</v>
      </c>
      <c r="J31" s="14" t="str">
        <f ca="1">INDEX(Tablo1[ülke],MATCH(L31,Tablo1[We],0))</f>
        <v>ü1</v>
      </c>
      <c r="K31" s="14">
        <v>26</v>
      </c>
      <c r="L31" s="15">
        <f ca="1">LARGE(Tablo1[We],K31)</f>
        <v>17.562115031736013</v>
      </c>
    </row>
    <row r="32" spans="1:12" ht="20.100000000000001" customHeight="1" x14ac:dyDescent="0.25">
      <c r="A32" s="8" t="s">
        <v>516</v>
      </c>
      <c r="B32" s="9">
        <f t="shared" ca="1" si="0"/>
        <v>44707</v>
      </c>
      <c r="C32" s="9">
        <f t="shared" ca="1" si="1"/>
        <v>45130</v>
      </c>
      <c r="D32" s="10">
        <f t="shared" ca="1" si="2"/>
        <v>9977</v>
      </c>
      <c r="E32" s="10">
        <f ca="1">Tablo1[[#This Row],[son_tarih]]-Tablo1[[#This Row],[ilk _tarih]]+1</f>
        <v>424</v>
      </c>
      <c r="F32" s="11">
        <f t="shared" ca="1" si="3"/>
        <v>984.967642224163</v>
      </c>
      <c r="G32" s="12">
        <f t="shared" ca="1" si="4"/>
        <v>0.47616176819025313</v>
      </c>
      <c r="H32" s="13">
        <f ca="1">LN(SQRT((Tablo1[[#This Row],[cc]]^3/(1-Tablo1[[#This Row],[tc]]/365.25)^2*Tablo1[[#This Row],[pd]])/Tablo1[[#This Row],[hi]])+1)</f>
        <v>19.456650697248531</v>
      </c>
      <c r="J32" s="14" t="str">
        <f ca="1">INDEX(Tablo1[ülke],MATCH(L32,Tablo1[We],0))</f>
        <v>ü20</v>
      </c>
      <c r="K32" s="14">
        <v>27</v>
      </c>
      <c r="L32" s="15">
        <f ca="1">LARGE(Tablo1[We],K32)</f>
        <v>17.278863707887975</v>
      </c>
    </row>
    <row r="33" spans="1:12" ht="20.100000000000001" customHeight="1" x14ac:dyDescent="0.25">
      <c r="A33" s="8" t="s">
        <v>517</v>
      </c>
      <c r="B33" s="9">
        <f t="shared" ca="1" si="0"/>
        <v>44685</v>
      </c>
      <c r="C33" s="9">
        <f t="shared" ca="1" si="1"/>
        <v>44995</v>
      </c>
      <c r="D33" s="10">
        <f t="shared" ca="1" si="2"/>
        <v>1726</v>
      </c>
      <c r="E33" s="10">
        <f ca="1">Tablo1[[#This Row],[son_tarih]]-Tablo1[[#This Row],[ilk _tarih]]+1</f>
        <v>311</v>
      </c>
      <c r="F33" s="11">
        <f t="shared" ca="1" si="3"/>
        <v>187.25175941763001</v>
      </c>
      <c r="G33" s="12">
        <f t="shared" ca="1" si="4"/>
        <v>0.51071064609082029</v>
      </c>
      <c r="H33" s="13">
        <f ca="1">LN(SQRT((Tablo1[[#This Row],[cc]]^3/(1-Tablo1[[#This Row],[tc]]/365.25)^2*Tablo1[[#This Row],[pd]])/Tablo1[[#This Row],[hi]])+1)</f>
        <v>16.039525032805376</v>
      </c>
      <c r="J33" s="14" t="str">
        <f ca="1">INDEX(Tablo1[ülke],MATCH(L33,Tablo1[We],0))</f>
        <v>ü5</v>
      </c>
      <c r="K33" s="14">
        <v>28</v>
      </c>
      <c r="L33" s="15">
        <f ca="1">LARGE(Tablo1[We],K33)</f>
        <v>17.044412157303213</v>
      </c>
    </row>
    <row r="34" spans="1:12" ht="20.100000000000001" customHeight="1" x14ac:dyDescent="0.25">
      <c r="A34" s="8" t="s">
        <v>518</v>
      </c>
      <c r="B34" s="9">
        <f t="shared" ca="1" si="0"/>
        <v>44827</v>
      </c>
      <c r="C34" s="9">
        <f t="shared" ca="1" si="1"/>
        <v>45220</v>
      </c>
      <c r="D34" s="10">
        <f t="shared" ca="1" si="2"/>
        <v>16866</v>
      </c>
      <c r="E34" s="10">
        <f ca="1">Tablo1[[#This Row],[son_tarih]]-Tablo1[[#This Row],[ilk _tarih]]+1</f>
        <v>394</v>
      </c>
      <c r="F34" s="11">
        <f t="shared" ca="1" si="3"/>
        <v>25.541211149741457</v>
      </c>
      <c r="G34" s="12">
        <f t="shared" ca="1" si="4"/>
        <v>0.95218413528752466</v>
      </c>
      <c r="H34" s="13">
        <f ca="1">LN(SQRT((Tablo1[[#This Row],[cc]]^3/(1-Tablo1[[#This Row],[tc]]/365.25)^2*Tablo1[[#This Row],[pd]])/Tablo1[[#This Row],[hi]])+1)</f>
        <v>18.786171907845684</v>
      </c>
      <c r="J34" s="14" t="str">
        <f ca="1">INDEX(Tablo1[ülke],MATCH(L34,Tablo1[We],0))</f>
        <v>ü28</v>
      </c>
      <c r="K34" s="14">
        <v>29</v>
      </c>
      <c r="L34" s="15">
        <f ca="1">LARGE(Tablo1[We],K34)</f>
        <v>16.039525032805376</v>
      </c>
    </row>
    <row r="35" spans="1:12" ht="20.100000000000001" customHeight="1" x14ac:dyDescent="0.25">
      <c r="A35" s="8" t="s">
        <v>519</v>
      </c>
      <c r="B35" s="9">
        <f t="shared" ca="1" si="0"/>
        <v>44734</v>
      </c>
      <c r="C35" s="9">
        <f t="shared" ca="1" si="1"/>
        <v>45101</v>
      </c>
      <c r="D35" s="10">
        <f t="shared" ca="1" si="2"/>
        <v>41500</v>
      </c>
      <c r="E35" s="10">
        <f ca="1">Tablo1[[#This Row],[son_tarih]]-Tablo1[[#This Row],[ilk _tarih]]+1</f>
        <v>368</v>
      </c>
      <c r="F35" s="11">
        <f t="shared" ca="1" si="3"/>
        <v>466.8149275147606</v>
      </c>
      <c r="G35" s="12">
        <f t="shared" ca="1" si="4"/>
        <v>0.47525633351515839</v>
      </c>
      <c r="H35" s="13">
        <f ca="1">LN(SQRT((Tablo1[[#This Row],[cc]]^3/(1-Tablo1[[#This Row],[tc]]/365.25)^2*Tablo1[[#This Row],[pd]])/Tablo1[[#This Row],[hi]])+1)</f>
        <v>24.28407112295713</v>
      </c>
      <c r="J35" s="14" t="str">
        <f ca="1">INDEX(Tablo1[ülke],MATCH(L35,Tablo1[We],0))</f>
        <v>ü22</v>
      </c>
      <c r="K35" s="14">
        <v>30</v>
      </c>
      <c r="L35" s="15">
        <f ca="1">LARGE(Tablo1[We],K35)</f>
        <v>15.860548846251225</v>
      </c>
    </row>
  </sheetData>
  <mergeCells count="3">
    <mergeCell ref="J3:L4"/>
    <mergeCell ref="A2:H3"/>
    <mergeCell ref="N3:R3"/>
  </mergeCells>
  <pageMargins left="0.7" right="0.7" top="0.75" bottom="0.75" header="0.3" footer="0.3"/>
  <pageSetup paperSize="9" orientation="portrait" horizontalDpi="0" verticalDpi="0" r:id="rId1"/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M3" sqref="M3:Q3"/>
    </sheetView>
  </sheetViews>
  <sheetFormatPr defaultRowHeight="15" x14ac:dyDescent="0.25"/>
  <cols>
    <col min="1" max="1" width="12.5703125" style="1" customWidth="1"/>
    <col min="2" max="2" width="16.140625" style="1" customWidth="1"/>
    <col min="3" max="3" width="15.140625" style="1" customWidth="1"/>
    <col min="4" max="4" width="12" customWidth="1"/>
    <col min="5" max="5" width="11.28515625" bestFit="1" customWidth="1"/>
    <col min="6" max="6" width="18.7109375" style="14" customWidth="1"/>
    <col min="7" max="7" width="16" style="14" customWidth="1"/>
    <col min="8" max="8" width="11.140625" customWidth="1"/>
    <col min="9" max="11" width="10.7109375" customWidth="1"/>
    <col min="13" max="13" width="12" bestFit="1" customWidth="1"/>
  </cols>
  <sheetData>
    <row r="1" spans="1:17" ht="15.75" thickBot="1" x14ac:dyDescent="0.3">
      <c r="A1" s="20"/>
      <c r="B1" s="20"/>
      <c r="C1" s="20"/>
      <c r="D1" s="21"/>
      <c r="E1" s="21"/>
      <c r="F1" s="22"/>
      <c r="G1" s="22"/>
      <c r="N1" s="34"/>
    </row>
    <row r="2" spans="1:17" x14ac:dyDescent="0.25">
      <c r="A2" s="19" t="s">
        <v>524</v>
      </c>
      <c r="B2" s="19"/>
      <c r="C2" s="19"/>
      <c r="D2" s="19"/>
      <c r="E2" s="19"/>
      <c r="F2" s="19"/>
      <c r="G2" s="19"/>
    </row>
    <row r="3" spans="1:17" ht="46.5" customHeight="1" thickBot="1" x14ac:dyDescent="0.3">
      <c r="A3" s="18"/>
      <c r="B3" s="18"/>
      <c r="C3" s="18"/>
      <c r="D3" s="18"/>
      <c r="E3" s="18"/>
      <c r="F3" s="18"/>
      <c r="G3" s="18"/>
      <c r="I3" s="24" t="s">
        <v>455</v>
      </c>
      <c r="J3" s="24"/>
      <c r="K3" s="24"/>
      <c r="M3" s="49" t="s">
        <v>522</v>
      </c>
      <c r="N3" s="49"/>
      <c r="O3" s="49"/>
      <c r="P3" s="49"/>
      <c r="Q3" s="49"/>
    </row>
    <row r="4" spans="1:17" ht="15.75" thickBot="1" x14ac:dyDescent="0.3">
      <c r="A4" s="37"/>
      <c r="B4" s="37"/>
      <c r="C4" s="37"/>
      <c r="D4" s="38"/>
      <c r="E4" s="38"/>
      <c r="F4" s="39"/>
      <c r="G4" s="39"/>
      <c r="I4" s="48"/>
      <c r="J4" s="48"/>
      <c r="K4" s="48"/>
    </row>
    <row r="5" spans="1:17" ht="19.5" thickBot="1" x14ac:dyDescent="0.3">
      <c r="A5" s="35" t="s">
        <v>458</v>
      </c>
      <c r="B5" s="35" t="s">
        <v>448</v>
      </c>
      <c r="C5" s="35" t="s">
        <v>449</v>
      </c>
      <c r="D5" s="36" t="s">
        <v>451</v>
      </c>
      <c r="E5" s="36" t="s">
        <v>452</v>
      </c>
      <c r="F5" s="36" t="s">
        <v>453</v>
      </c>
      <c r="G5" s="36" t="s">
        <v>489</v>
      </c>
      <c r="I5" s="45" t="s">
        <v>457</v>
      </c>
      <c r="J5" s="46" t="s">
        <v>456</v>
      </c>
      <c r="K5" s="47" t="s">
        <v>447</v>
      </c>
    </row>
    <row r="6" spans="1:17" ht="20.100000000000001" customHeight="1" x14ac:dyDescent="0.25">
      <c r="A6" s="8" t="s">
        <v>459</v>
      </c>
      <c r="B6" s="9">
        <f ca="1">RANDBETWEEN("01.01.2022","01.01.2023")</f>
        <v>44906</v>
      </c>
      <c r="C6" s="9">
        <f ca="1">RANDBETWEEN("03.03.2023", TODAY())</f>
        <v>45014</v>
      </c>
      <c r="D6" s="10">
        <f ca="1">RANDBETWEEN(10,5000)</f>
        <v>3963</v>
      </c>
      <c r="E6" s="10">
        <f ca="1">Tablo15[[#This Row],[son_tarih]]-Tablo15[[#This Row],[ilk _tarih]]+1</f>
        <v>109</v>
      </c>
      <c r="F6" s="11">
        <f ca="1">RANDBETWEEN(250,1000)*RAND()</f>
        <v>364.08257690521549</v>
      </c>
      <c r="G6" s="13">
        <f ca="1">LN(SQRT((Tablo15[[#This Row],[cc]]^3/(1-Tablo15[[#This Row],[tc]]/365.25)^2*Tablo15[[#This Row],[pd]]))+1)</f>
        <v>15.730253908112356</v>
      </c>
      <c r="I6" s="14" t="str">
        <f ca="1">INDEX(Tablo15[il],MATCH(K6,Tablo15[We],0))</f>
        <v>i5</v>
      </c>
      <c r="J6" s="14">
        <v>1</v>
      </c>
      <c r="K6" s="15">
        <f ca="1">LARGE(Tablo15[We],J6)</f>
        <v>20.519272839242785</v>
      </c>
    </row>
    <row r="7" spans="1:17" ht="20.100000000000001" customHeight="1" x14ac:dyDescent="0.25">
      <c r="A7" s="8" t="s">
        <v>460</v>
      </c>
      <c r="B7" s="9">
        <f t="shared" ref="B6:B35" ca="1" si="0">RANDBETWEEN("01.01.2022","01.01.2023")</f>
        <v>44880</v>
      </c>
      <c r="C7" s="9">
        <f t="shared" ref="C7:C35" ca="1" si="1">RANDBETWEEN("03.03.2023", TODAY())</f>
        <v>45017</v>
      </c>
      <c r="D7" s="10">
        <f t="shared" ref="D6:D35" ca="1" si="2">RANDBETWEEN(10,5000)</f>
        <v>4401</v>
      </c>
      <c r="E7" s="10">
        <f ca="1">Tablo15[[#This Row],[son_tarih]]-Tablo15[[#This Row],[ilk _tarih]]+1</f>
        <v>138</v>
      </c>
      <c r="F7" s="11">
        <f t="shared" ref="F7:F35" ca="1" si="3">RANDBETWEEN(250,1000)*RAND()</f>
        <v>15.978802132646397</v>
      </c>
      <c r="G7" s="13">
        <f ca="1">LN(SQRT((Tablo15[[#This Row],[cc]]^3/(1-Tablo15[[#This Row],[tc]]/365.25)^2*Tablo15[[#This Row],[pd]]))+1)</f>
        <v>14.444543939456034</v>
      </c>
      <c r="I7" s="14" t="str">
        <f ca="1">INDEX(Tablo15[il],MATCH(K7,Tablo15[We],0))</f>
        <v>i4</v>
      </c>
      <c r="J7" s="14">
        <v>2</v>
      </c>
      <c r="K7" s="15">
        <f ca="1">LARGE(Tablo15[We],J7)</f>
        <v>19.282333283084377</v>
      </c>
    </row>
    <row r="8" spans="1:17" ht="20.100000000000001" customHeight="1" x14ac:dyDescent="0.25">
      <c r="A8" s="8" t="s">
        <v>461</v>
      </c>
      <c r="B8" s="9">
        <f t="shared" ca="1" si="0"/>
        <v>44729</v>
      </c>
      <c r="C8" s="9">
        <f t="shared" ca="1" si="1"/>
        <v>45025</v>
      </c>
      <c r="D8" s="10">
        <f t="shared" ca="1" si="2"/>
        <v>1430</v>
      </c>
      <c r="E8" s="10">
        <f ca="1">Tablo15[[#This Row],[son_tarih]]-Tablo15[[#This Row],[ilk _tarih]]+1</f>
        <v>297</v>
      </c>
      <c r="F8" s="11">
        <f t="shared" ca="1" si="3"/>
        <v>513.30246622024583</v>
      </c>
      <c r="G8" s="13">
        <f ca="1">LN(SQRT((Tablo15[[#This Row],[cc]]^3/(1-Tablo15[[#This Row],[tc]]/365.25)^2*Tablo15[[#This Row],[pd]]))+1)</f>
        <v>15.695981991060796</v>
      </c>
      <c r="I8" s="14" t="str">
        <f ca="1">INDEX(Tablo15[il],MATCH(K8,Tablo15[We],0))</f>
        <v>i26</v>
      </c>
      <c r="J8" s="14">
        <v>3</v>
      </c>
      <c r="K8" s="15">
        <f ca="1">LARGE(Tablo15[We],J8)</f>
        <v>18.70777799291163</v>
      </c>
    </row>
    <row r="9" spans="1:17" ht="20.100000000000001" customHeight="1" x14ac:dyDescent="0.25">
      <c r="A9" s="8" t="s">
        <v>462</v>
      </c>
      <c r="B9" s="9">
        <f t="shared" ca="1" si="0"/>
        <v>44716</v>
      </c>
      <c r="C9" s="9">
        <f t="shared" ca="1" si="1"/>
        <v>45072</v>
      </c>
      <c r="D9" s="10">
        <f t="shared" ca="1" si="2"/>
        <v>4097</v>
      </c>
      <c r="E9" s="10">
        <f ca="1">Tablo15[[#This Row],[son_tarih]]-Tablo15[[#This Row],[ilk _tarih]]+1</f>
        <v>357</v>
      </c>
      <c r="F9" s="11">
        <f t="shared" ca="1" si="3"/>
        <v>415.67263879977997</v>
      </c>
      <c r="G9" s="13">
        <f ca="1">LN(SQRT((Tablo15[[#This Row],[cc]]^3/(1-Tablo15[[#This Row],[tc]]/365.25)^2*Tablo15[[#This Row],[pd]]))+1)</f>
        <v>19.282333283084377</v>
      </c>
      <c r="I9" s="14" t="str">
        <f ca="1">INDEX(Tablo15[il],MATCH(K9,Tablo15[We],0))</f>
        <v>i17</v>
      </c>
      <c r="J9" s="14">
        <v>4</v>
      </c>
      <c r="K9" s="15">
        <f ca="1">LARGE(Tablo15[We],J9)</f>
        <v>17.998857859319909</v>
      </c>
    </row>
    <row r="10" spans="1:17" ht="20.100000000000001" customHeight="1" x14ac:dyDescent="0.25">
      <c r="A10" s="8" t="s">
        <v>463</v>
      </c>
      <c r="B10" s="9">
        <f t="shared" ca="1" si="0"/>
        <v>44633</v>
      </c>
      <c r="C10" s="9">
        <f t="shared" ca="1" si="1"/>
        <v>44995</v>
      </c>
      <c r="D10" s="10">
        <f t="shared" ca="1" si="2"/>
        <v>3199</v>
      </c>
      <c r="E10" s="10">
        <f ca="1">Tablo15[[#This Row],[son_tarih]]-Tablo15[[#This Row],[ilk _tarih]]+1</f>
        <v>363</v>
      </c>
      <c r="F10" s="11">
        <f t="shared" ca="1" si="3"/>
        <v>770.82501349426741</v>
      </c>
      <c r="G10" s="13">
        <f ca="1">LN(SQRT((Tablo15[[#This Row],[cc]]^3/(1-Tablo15[[#This Row],[tc]]/365.25)^2*Tablo15[[#This Row],[pd]]))+1)</f>
        <v>20.519272839242785</v>
      </c>
      <c r="I10" s="14" t="str">
        <f ca="1">INDEX(Tablo15[il],MATCH(K10,Tablo15[We],0))</f>
        <v>i19</v>
      </c>
      <c r="J10" s="14">
        <v>5</v>
      </c>
      <c r="K10" s="15">
        <f ca="1">LARGE(Tablo15[We],J10)</f>
        <v>17.816908026623341</v>
      </c>
    </row>
    <row r="11" spans="1:17" ht="20.100000000000001" customHeight="1" x14ac:dyDescent="0.25">
      <c r="A11" s="8" t="s">
        <v>464</v>
      </c>
      <c r="B11" s="9">
        <f t="shared" ca="1" si="0"/>
        <v>44779</v>
      </c>
      <c r="C11" s="9">
        <f t="shared" ca="1" si="1"/>
        <v>45031</v>
      </c>
      <c r="D11" s="10">
        <f t="shared" ca="1" si="2"/>
        <v>2123</v>
      </c>
      <c r="E11" s="10">
        <f ca="1">Tablo15[[#This Row],[son_tarih]]-Tablo15[[#This Row],[ilk _tarih]]+1</f>
        <v>253</v>
      </c>
      <c r="F11" s="11">
        <f t="shared" ca="1" si="3"/>
        <v>555.28661209561972</v>
      </c>
      <c r="G11" s="13">
        <f ca="1">LN(SQRT((Tablo15[[#This Row],[cc]]^3/(1-Tablo15[[#This Row],[tc]]/365.25)^2*Tablo15[[#This Row],[pd]]))+1)</f>
        <v>15.830474049207988</v>
      </c>
      <c r="I11" s="14" t="str">
        <f ca="1">INDEX(Tablo15[il],MATCH(K11,Tablo15[We],0))</f>
        <v>i7</v>
      </c>
      <c r="J11" s="14">
        <v>6</v>
      </c>
      <c r="K11" s="15">
        <f ca="1">LARGE(Tablo15[We],J11)</f>
        <v>17.540058713125305</v>
      </c>
    </row>
    <row r="12" spans="1:17" ht="20.100000000000001" customHeight="1" x14ac:dyDescent="0.25">
      <c r="A12" s="8" t="s">
        <v>465</v>
      </c>
      <c r="B12" s="9">
        <f t="shared" ca="1" si="0"/>
        <v>44634</v>
      </c>
      <c r="C12" s="9">
        <f t="shared" ca="1" si="1"/>
        <v>45018</v>
      </c>
      <c r="D12" s="10">
        <f t="shared" ca="1" si="2"/>
        <v>2885</v>
      </c>
      <c r="E12" s="10">
        <f ca="1">Tablo15[[#This Row],[son_tarih]]-Tablo15[[#This Row],[ilk _tarih]]+1</f>
        <v>385</v>
      </c>
      <c r="F12" s="11">
        <f t="shared" ca="1" si="3"/>
        <v>209.22698653588677</v>
      </c>
      <c r="G12" s="13">
        <f ca="1">LN(SQRT((Tablo15[[#This Row],[cc]]^3/(1-Tablo15[[#This Row],[tc]]/365.25)^2*Tablo15[[#This Row],[pd]]))+1)</f>
        <v>17.540058713125305</v>
      </c>
      <c r="I12" s="14" t="str">
        <f ca="1">INDEX(Tablo15[il],MATCH(K12,Tablo15[We],0))</f>
        <v>i23</v>
      </c>
      <c r="J12" s="14">
        <v>7</v>
      </c>
      <c r="K12" s="15">
        <f ca="1">LARGE(Tablo15[We],J12)</f>
        <v>17.330474996108581</v>
      </c>
    </row>
    <row r="13" spans="1:17" ht="20.100000000000001" customHeight="1" x14ac:dyDescent="0.25">
      <c r="A13" s="8" t="s">
        <v>466</v>
      </c>
      <c r="B13" s="9">
        <f t="shared" ca="1" si="0"/>
        <v>44639</v>
      </c>
      <c r="C13" s="9">
        <f t="shared" ca="1" si="1"/>
        <v>45162</v>
      </c>
      <c r="D13" s="10">
        <f t="shared" ca="1" si="2"/>
        <v>3788</v>
      </c>
      <c r="E13" s="10">
        <f ca="1">Tablo15[[#This Row],[son_tarih]]-Tablo15[[#This Row],[ilk _tarih]]+1</f>
        <v>524</v>
      </c>
      <c r="F13" s="11">
        <f t="shared" ca="1" si="3"/>
        <v>105.54159612063641</v>
      </c>
      <c r="G13" s="13">
        <f ca="1">LN(SQRT((Tablo15[[#This Row],[cc]]^3/(1-Tablo15[[#This Row],[tc]]/365.25)^2*Tablo15[[#This Row],[pd]]))+1)</f>
        <v>15.522194351400925</v>
      </c>
      <c r="I13" s="14" t="str">
        <f ca="1">INDEX(Tablo15[il],MATCH(K13,Tablo15[We],0))</f>
        <v>i28</v>
      </c>
      <c r="J13" s="14">
        <v>8</v>
      </c>
      <c r="K13" s="15">
        <f ca="1">LARGE(Tablo15[We],J13)</f>
        <v>17.153956323892199</v>
      </c>
    </row>
    <row r="14" spans="1:17" ht="20.100000000000001" customHeight="1" x14ac:dyDescent="0.25">
      <c r="A14" s="8" t="s">
        <v>467</v>
      </c>
      <c r="B14" s="9">
        <f t="shared" ca="1" si="0"/>
        <v>44664</v>
      </c>
      <c r="C14" s="9">
        <f t="shared" ca="1" si="1"/>
        <v>44996</v>
      </c>
      <c r="D14" s="10">
        <f t="shared" ca="1" si="2"/>
        <v>1541</v>
      </c>
      <c r="E14" s="10">
        <f ca="1">Tablo15[[#This Row],[son_tarih]]-Tablo15[[#This Row],[ilk _tarih]]+1</f>
        <v>333</v>
      </c>
      <c r="F14" s="11">
        <f t="shared" ca="1" si="3"/>
        <v>99.847324047629414</v>
      </c>
      <c r="G14" s="13">
        <f ca="1">LN(SQRT((Tablo15[[#This Row],[cc]]^3/(1-Tablo15[[#This Row],[tc]]/365.25)^2*Tablo15[[#This Row],[pd]]))+1)</f>
        <v>15.739165536331013</v>
      </c>
      <c r="I14" s="14" t="str">
        <f ca="1">INDEX(Tablo15[il],MATCH(K14,Tablo15[We],0))</f>
        <v>i25</v>
      </c>
      <c r="J14" s="14">
        <v>9</v>
      </c>
      <c r="K14" s="15">
        <f ca="1">LARGE(Tablo15[We],J14)</f>
        <v>16.645242211234823</v>
      </c>
    </row>
    <row r="15" spans="1:17" ht="20.100000000000001" customHeight="1" x14ac:dyDescent="0.25">
      <c r="A15" s="8" t="s">
        <v>468</v>
      </c>
      <c r="B15" s="9">
        <f t="shared" ca="1" si="0"/>
        <v>44915</v>
      </c>
      <c r="C15" s="9">
        <f t="shared" ca="1" si="1"/>
        <v>45077</v>
      </c>
      <c r="D15" s="10">
        <f t="shared" ca="1" si="2"/>
        <v>3614</v>
      </c>
      <c r="E15" s="10">
        <f ca="1">Tablo15[[#This Row],[son_tarih]]-Tablo15[[#This Row],[ilk _tarih]]+1</f>
        <v>163</v>
      </c>
      <c r="F15" s="11">
        <f t="shared" ca="1" si="3"/>
        <v>499.6820477740718</v>
      </c>
      <c r="G15" s="13">
        <f ca="1">LN(SQRT((Tablo15[[#This Row],[cc]]^3/(1-Tablo15[[#This Row],[tc]]/365.25)^2*Tablo15[[#This Row],[pd]]))+1)</f>
        <v>15.986919311286028</v>
      </c>
      <c r="I15" s="14" t="str">
        <f ca="1">INDEX(Tablo15[il],MATCH(K15,Tablo15[We],0))</f>
        <v>i16</v>
      </c>
      <c r="J15" s="14">
        <v>10</v>
      </c>
      <c r="K15" s="15">
        <f ca="1">LARGE(Tablo15[We],J15)</f>
        <v>16.417469135882126</v>
      </c>
    </row>
    <row r="16" spans="1:17" ht="20.100000000000001" customHeight="1" x14ac:dyDescent="0.25">
      <c r="A16" s="8" t="s">
        <v>469</v>
      </c>
      <c r="B16" s="9">
        <f t="shared" ca="1" si="0"/>
        <v>44648</v>
      </c>
      <c r="C16" s="9">
        <f t="shared" ca="1" si="1"/>
        <v>45206</v>
      </c>
      <c r="D16" s="10">
        <f t="shared" ca="1" si="2"/>
        <v>4848</v>
      </c>
      <c r="E16" s="10">
        <f ca="1">Tablo15[[#This Row],[son_tarih]]-Tablo15[[#This Row],[ilk _tarih]]+1</f>
        <v>559</v>
      </c>
      <c r="F16" s="11">
        <f t="shared" ca="1" si="3"/>
        <v>440.93783975761556</v>
      </c>
      <c r="G16" s="13">
        <f ca="1">LN(SQRT((Tablo15[[#This Row],[cc]]^3/(1-Tablo15[[#This Row],[tc]]/365.25)^2*Tablo15[[#This Row],[pd]]))+1)</f>
        <v>16.407947705149244</v>
      </c>
      <c r="I16" s="14" t="str">
        <f ca="1">INDEX(Tablo15[il],MATCH(K16,Tablo15[We],0))</f>
        <v>i11</v>
      </c>
      <c r="J16" s="14">
        <v>11</v>
      </c>
      <c r="K16" s="15">
        <f ca="1">LARGE(Tablo15[We],J16)</f>
        <v>16.407947705149244</v>
      </c>
    </row>
    <row r="17" spans="1:11" ht="20.100000000000001" customHeight="1" x14ac:dyDescent="0.25">
      <c r="A17" s="8" t="s">
        <v>470</v>
      </c>
      <c r="B17" s="9">
        <f t="shared" ca="1" si="0"/>
        <v>44778</v>
      </c>
      <c r="C17" s="9">
        <f t="shared" ca="1" si="1"/>
        <v>45039</v>
      </c>
      <c r="D17" s="10">
        <f t="shared" ca="1" si="2"/>
        <v>129</v>
      </c>
      <c r="E17" s="10">
        <f ca="1">Tablo15[[#This Row],[son_tarih]]-Tablo15[[#This Row],[ilk _tarih]]+1</f>
        <v>262</v>
      </c>
      <c r="F17" s="11">
        <f t="shared" ca="1" si="3"/>
        <v>215.93812937728066</v>
      </c>
      <c r="G17" s="13">
        <f ca="1">LN(SQRT((Tablo15[[#This Row],[cc]]^3/(1-Tablo15[[#This Row],[tc]]/365.25)^2*Tablo15[[#This Row],[pd]]))+1)</f>
        <v>11.240656519111402</v>
      </c>
      <c r="I17" s="14" t="str">
        <f ca="1">INDEX(Tablo15[il],MATCH(K17,Tablo15[We],0))</f>
        <v>i18</v>
      </c>
      <c r="J17" s="14">
        <v>12</v>
      </c>
      <c r="K17" s="15">
        <f ca="1">LARGE(Tablo15[We],J17)</f>
        <v>16.25230579111636</v>
      </c>
    </row>
    <row r="18" spans="1:11" ht="20.100000000000001" customHeight="1" x14ac:dyDescent="0.25">
      <c r="A18" s="8" t="s">
        <v>471</v>
      </c>
      <c r="B18" s="9">
        <f t="shared" ca="1" si="0"/>
        <v>44591</v>
      </c>
      <c r="C18" s="9">
        <f t="shared" ca="1" si="1"/>
        <v>45119</v>
      </c>
      <c r="D18" s="10">
        <f t="shared" ca="1" si="2"/>
        <v>726</v>
      </c>
      <c r="E18" s="10">
        <f ca="1">Tablo15[[#This Row],[son_tarih]]-Tablo15[[#This Row],[ilk _tarih]]+1</f>
        <v>529</v>
      </c>
      <c r="F18" s="11">
        <f t="shared" ca="1" si="3"/>
        <v>357.18498245276794</v>
      </c>
      <c r="G18" s="13">
        <f ca="1">LN(SQRT((Tablo15[[#This Row],[cc]]^3/(1-Tablo15[[#This Row],[tc]]/365.25)^2*Tablo15[[#This Row],[pd]]))+1)</f>
        <v>13.622694313869852</v>
      </c>
      <c r="I18" s="14" t="str">
        <f ca="1">INDEX(Tablo15[il],MATCH(K18,Tablo15[We],0))</f>
        <v>i14</v>
      </c>
      <c r="J18" s="14">
        <v>13</v>
      </c>
      <c r="K18" s="15">
        <f ca="1">LARGE(Tablo15[We],J18)</f>
        <v>16.23329692132749</v>
      </c>
    </row>
    <row r="19" spans="1:11" ht="20.100000000000001" customHeight="1" x14ac:dyDescent="0.25">
      <c r="A19" s="8" t="s">
        <v>472</v>
      </c>
      <c r="B19" s="9">
        <f t="shared" ca="1" si="0"/>
        <v>44582</v>
      </c>
      <c r="C19" s="9">
        <f t="shared" ca="1" si="1"/>
        <v>44998</v>
      </c>
      <c r="D19" s="10">
        <f t="shared" ca="1" si="2"/>
        <v>1859</v>
      </c>
      <c r="E19" s="10">
        <f ca="1">Tablo15[[#This Row],[son_tarih]]-Tablo15[[#This Row],[ilk _tarih]]+1</f>
        <v>417</v>
      </c>
      <c r="F19" s="11">
        <f t="shared" ca="1" si="3"/>
        <v>393.42736519783165</v>
      </c>
      <c r="G19" s="13">
        <f ca="1">LN(SQRT((Tablo15[[#This Row],[cc]]^3/(1-Tablo15[[#This Row],[tc]]/365.25)^2*Tablo15[[#This Row],[pd]]))+1)</f>
        <v>16.23329692132749</v>
      </c>
      <c r="I19" s="14" t="str">
        <f ca="1">INDEX(Tablo15[il],MATCH(K19,Tablo15[We],0))</f>
        <v>i27</v>
      </c>
      <c r="J19" s="14">
        <v>14</v>
      </c>
      <c r="K19" s="15">
        <f ca="1">LARGE(Tablo15[We],J19)</f>
        <v>16.106688207017768</v>
      </c>
    </row>
    <row r="20" spans="1:11" ht="20.100000000000001" customHeight="1" x14ac:dyDescent="0.25">
      <c r="A20" s="8" t="s">
        <v>473</v>
      </c>
      <c r="B20" s="9">
        <f t="shared" ca="1" si="0"/>
        <v>44598</v>
      </c>
      <c r="C20" s="9">
        <f t="shared" ca="1" si="1"/>
        <v>45157</v>
      </c>
      <c r="D20" s="10">
        <f t="shared" ca="1" si="2"/>
        <v>1730</v>
      </c>
      <c r="E20" s="10">
        <f ca="1">Tablo15[[#This Row],[son_tarih]]-Tablo15[[#This Row],[ilk _tarih]]+1</f>
        <v>560</v>
      </c>
      <c r="F20" s="11">
        <f t="shared" ca="1" si="3"/>
        <v>30.150332193321553</v>
      </c>
      <c r="G20" s="13">
        <f ca="1">LN(SQRT((Tablo15[[#This Row],[cc]]^3/(1-Tablo15[[#This Row],[tc]]/365.25)^2*Tablo15[[#This Row],[pd]]))+1)</f>
        <v>13.515779717180685</v>
      </c>
      <c r="I20" s="14" t="str">
        <f ca="1">INDEX(Tablo15[il],MATCH(K20,Tablo15[We],0))</f>
        <v>i10</v>
      </c>
      <c r="J20" s="14">
        <v>15</v>
      </c>
      <c r="K20" s="15">
        <f ca="1">LARGE(Tablo15[We],J20)</f>
        <v>15.986919311286028</v>
      </c>
    </row>
    <row r="21" spans="1:11" ht="20.100000000000001" customHeight="1" x14ac:dyDescent="0.25">
      <c r="A21" s="8" t="s">
        <v>474</v>
      </c>
      <c r="B21" s="9">
        <f t="shared" ca="1" si="0"/>
        <v>44629</v>
      </c>
      <c r="C21" s="9">
        <f t="shared" ca="1" si="1"/>
        <v>45232</v>
      </c>
      <c r="D21" s="10">
        <f t="shared" ca="1" si="2"/>
        <v>4733</v>
      </c>
      <c r="E21" s="10">
        <f ca="1">Tablo15[[#This Row],[son_tarih]]-Tablo15[[#This Row],[ilk _tarih]]+1</f>
        <v>604</v>
      </c>
      <c r="F21" s="11">
        <f t="shared" ca="1" si="3"/>
        <v>733.38029792236375</v>
      </c>
      <c r="G21" s="13">
        <f ca="1">LN(SQRT((Tablo15[[#This Row],[cc]]^3/(1-Tablo15[[#This Row],[tc]]/365.25)^2*Tablo15[[#This Row],[pd]]))+1)</f>
        <v>16.417469135882126</v>
      </c>
      <c r="I21" s="14" t="str">
        <f ca="1">INDEX(Tablo15[il],MATCH(K21,Tablo15[We],0))</f>
        <v>i6</v>
      </c>
      <c r="J21" s="14">
        <v>16</v>
      </c>
      <c r="K21" s="15">
        <f ca="1">LARGE(Tablo15[We],J21)</f>
        <v>15.830474049207988</v>
      </c>
    </row>
    <row r="22" spans="1:11" ht="20.100000000000001" customHeight="1" x14ac:dyDescent="0.25">
      <c r="A22" s="8" t="s">
        <v>475</v>
      </c>
      <c r="B22" s="9">
        <f t="shared" ca="1" si="0"/>
        <v>44649</v>
      </c>
      <c r="C22" s="9">
        <f t="shared" ca="1" si="1"/>
        <v>44999</v>
      </c>
      <c r="D22" s="10">
        <f t="shared" ca="1" si="2"/>
        <v>3060</v>
      </c>
      <c r="E22" s="10">
        <f ca="1">Tablo15[[#This Row],[son_tarih]]-Tablo15[[#This Row],[ilk _tarih]]+1</f>
        <v>351</v>
      </c>
      <c r="F22" s="11">
        <f t="shared" ca="1" si="3"/>
        <v>228.50425131385686</v>
      </c>
      <c r="G22" s="13">
        <f ca="1">LN(SQRT((Tablo15[[#This Row],[cc]]^3/(1-Tablo15[[#This Row],[tc]]/365.25)^2*Tablo15[[#This Row],[pd]]))+1)</f>
        <v>17.998857859319909</v>
      </c>
      <c r="I22" s="14" t="str">
        <f ca="1">INDEX(Tablo15[il],MATCH(K22,Tablo15[We],0))</f>
        <v>i9</v>
      </c>
      <c r="J22" s="14">
        <v>17</v>
      </c>
      <c r="K22" s="15">
        <f ca="1">LARGE(Tablo15[We],J22)</f>
        <v>15.739165536331013</v>
      </c>
    </row>
    <row r="23" spans="1:11" ht="20.100000000000001" customHeight="1" x14ac:dyDescent="0.25">
      <c r="A23" s="8" t="s">
        <v>476</v>
      </c>
      <c r="B23" s="9">
        <f t="shared" ca="1" si="0"/>
        <v>44853</v>
      </c>
      <c r="C23" s="9">
        <f t="shared" ca="1" si="1"/>
        <v>45120</v>
      </c>
      <c r="D23" s="10">
        <f t="shared" ca="1" si="2"/>
        <v>3990</v>
      </c>
      <c r="E23" s="10">
        <f ca="1">Tablo15[[#This Row],[son_tarih]]-Tablo15[[#This Row],[ilk _tarih]]+1</f>
        <v>268</v>
      </c>
      <c r="F23" s="11">
        <f t="shared" ca="1" si="3"/>
        <v>145.96658730402453</v>
      </c>
      <c r="G23" s="13">
        <f ca="1">LN(SQRT((Tablo15[[#This Row],[cc]]^3/(1-Tablo15[[#This Row],[tc]]/365.25)^2*Tablo15[[#This Row],[pd]]))+1)</f>
        <v>16.25230579111636</v>
      </c>
      <c r="I23" s="14" t="str">
        <f ca="1">INDEX(Tablo15[il],MATCH(K23,Tablo15[We],0))</f>
        <v>i1</v>
      </c>
      <c r="J23" s="14">
        <v>18</v>
      </c>
      <c r="K23" s="15">
        <f ca="1">LARGE(Tablo15[We],J23)</f>
        <v>15.730253908112356</v>
      </c>
    </row>
    <row r="24" spans="1:11" ht="20.100000000000001" customHeight="1" x14ac:dyDescent="0.25">
      <c r="A24" s="8" t="s">
        <v>477</v>
      </c>
      <c r="B24" s="9">
        <f t="shared" ca="1" si="0"/>
        <v>44742</v>
      </c>
      <c r="C24" s="9">
        <f t="shared" ca="1" si="1"/>
        <v>45068</v>
      </c>
      <c r="D24" s="10">
        <f t="shared" ca="1" si="2"/>
        <v>4174</v>
      </c>
      <c r="E24" s="10">
        <f ca="1">Tablo15[[#This Row],[son_tarih]]-Tablo15[[#This Row],[ilk _tarih]]+1</f>
        <v>327</v>
      </c>
      <c r="F24" s="11">
        <f t="shared" ca="1" si="3"/>
        <v>450.81126602631059</v>
      </c>
      <c r="G24" s="13">
        <f ca="1">LN(SQRT((Tablo15[[#This Row],[cc]]^3/(1-Tablo15[[#This Row],[tc]]/365.25)^2*Tablo15[[#This Row],[pd]]))+1)</f>
        <v>17.816908026623341</v>
      </c>
      <c r="I24" s="14" t="str">
        <f ca="1">INDEX(Tablo15[il],MATCH(K24,Tablo15[We],0))</f>
        <v>i3</v>
      </c>
      <c r="J24" s="14">
        <v>19</v>
      </c>
      <c r="K24" s="15">
        <f ca="1">LARGE(Tablo15[We],J24)</f>
        <v>15.695981991060796</v>
      </c>
    </row>
    <row r="25" spans="1:11" ht="20.100000000000001" customHeight="1" x14ac:dyDescent="0.25">
      <c r="A25" s="8" t="s">
        <v>478</v>
      </c>
      <c r="B25" s="9">
        <f t="shared" ca="1" si="0"/>
        <v>44911</v>
      </c>
      <c r="C25" s="9">
        <f t="shared" ca="1" si="1"/>
        <v>45078</v>
      </c>
      <c r="D25" s="10">
        <f t="shared" ca="1" si="2"/>
        <v>1139</v>
      </c>
      <c r="E25" s="10">
        <f ca="1">Tablo15[[#This Row],[son_tarih]]-Tablo15[[#This Row],[ilk _tarih]]+1</f>
        <v>168</v>
      </c>
      <c r="F25" s="11">
        <f t="shared" ca="1" si="3"/>
        <v>271.36724877427469</v>
      </c>
      <c r="G25" s="13">
        <f ca="1">LN(SQRT((Tablo15[[#This Row],[cc]]^3/(1-Tablo15[[#This Row],[tc]]/365.25)^2*Tablo15[[#This Row],[pd]]))+1)</f>
        <v>13.974706421408133</v>
      </c>
      <c r="I25" s="14" t="str">
        <f ca="1">INDEX(Tablo15[il],MATCH(K25,Tablo15[We],0))</f>
        <v>i24</v>
      </c>
      <c r="J25" s="14">
        <v>20</v>
      </c>
      <c r="K25" s="15">
        <f ca="1">LARGE(Tablo15[We],J25)</f>
        <v>15.610226332148606</v>
      </c>
    </row>
    <row r="26" spans="1:11" ht="20.100000000000001" customHeight="1" x14ac:dyDescent="0.25">
      <c r="A26" s="8" t="s">
        <v>479</v>
      </c>
      <c r="B26" s="9">
        <f t="shared" ca="1" si="0"/>
        <v>44855</v>
      </c>
      <c r="C26" s="9">
        <f t="shared" ca="1" si="1"/>
        <v>45053</v>
      </c>
      <c r="D26" s="10">
        <f t="shared" ca="1" si="2"/>
        <v>1307</v>
      </c>
      <c r="E26" s="10">
        <f ca="1">Tablo15[[#This Row],[son_tarih]]-Tablo15[[#This Row],[ilk _tarih]]+1</f>
        <v>199</v>
      </c>
      <c r="F26" s="11">
        <f t="shared" ca="1" si="3"/>
        <v>546.21953797124206</v>
      </c>
      <c r="G26" s="13">
        <f ca="1">LN(SQRT((Tablo15[[#This Row],[cc]]^3/(1-Tablo15[[#This Row],[tc]]/365.25)^2*Tablo15[[#This Row],[pd]]))+1)</f>
        <v>14.701834843262812</v>
      </c>
      <c r="I26" s="14" t="str">
        <f ca="1">INDEX(Tablo15[il],MATCH(K26,Tablo15[We],0))</f>
        <v>i8</v>
      </c>
      <c r="J26" s="14">
        <v>21</v>
      </c>
      <c r="K26" s="15">
        <f ca="1">LARGE(Tablo15[We],J26)</f>
        <v>15.522194351400925</v>
      </c>
    </row>
    <row r="27" spans="1:11" ht="20.100000000000001" customHeight="1" x14ac:dyDescent="0.25">
      <c r="A27" s="8" t="s">
        <v>480</v>
      </c>
      <c r="B27" s="9">
        <f t="shared" ca="1" si="0"/>
        <v>44644</v>
      </c>
      <c r="C27" s="9">
        <f t="shared" ca="1" si="1"/>
        <v>45121</v>
      </c>
      <c r="D27" s="10">
        <f t="shared" ca="1" si="2"/>
        <v>961</v>
      </c>
      <c r="E27" s="10">
        <f ca="1">Tablo15[[#This Row],[son_tarih]]-Tablo15[[#This Row],[ilk _tarih]]+1</f>
        <v>478</v>
      </c>
      <c r="F27" s="11">
        <f t="shared" ca="1" si="3"/>
        <v>171.46264519181315</v>
      </c>
      <c r="G27" s="13">
        <f ca="1">LN(SQRT((Tablo15[[#This Row],[cc]]^3/(1-Tablo15[[#This Row],[tc]]/365.25)^2*Tablo15[[#This Row],[pd]]))+1)</f>
        <v>14.049554192325468</v>
      </c>
      <c r="I27" s="14" t="str">
        <f ca="1">INDEX(Tablo15[il],MATCH(K27,Tablo15[We],0))</f>
        <v>i21</v>
      </c>
      <c r="J27" s="14">
        <v>22</v>
      </c>
      <c r="K27" s="15">
        <f ca="1">LARGE(Tablo15[We],J27)</f>
        <v>14.701834843262812</v>
      </c>
    </row>
    <row r="28" spans="1:11" ht="20.100000000000001" customHeight="1" x14ac:dyDescent="0.25">
      <c r="A28" s="8" t="s">
        <v>481</v>
      </c>
      <c r="B28" s="9">
        <f t="shared" ca="1" si="0"/>
        <v>44759</v>
      </c>
      <c r="C28" s="9">
        <f t="shared" ca="1" si="1"/>
        <v>45115</v>
      </c>
      <c r="D28" s="10">
        <f t="shared" ca="1" si="2"/>
        <v>4785</v>
      </c>
      <c r="E28" s="10">
        <f ca="1">Tablo15[[#This Row],[son_tarih]]-Tablo15[[#This Row],[ilk _tarih]]+1</f>
        <v>357</v>
      </c>
      <c r="F28" s="11">
        <f t="shared" ca="1" si="3"/>
        <v>5.2618797008562019</v>
      </c>
      <c r="G28" s="13">
        <f ca="1">LN(SQRT((Tablo15[[#This Row],[cc]]^3/(1-Tablo15[[#This Row],[tc]]/365.25)^2*Tablo15[[#This Row],[pd]]))+1)</f>
        <v>17.330474996108581</v>
      </c>
      <c r="I28" s="14" t="str">
        <f ca="1">INDEX(Tablo15[il],MATCH(K28,Tablo15[We],0))</f>
        <v>i2</v>
      </c>
      <c r="J28" s="14">
        <v>23</v>
      </c>
      <c r="K28" s="15">
        <f ca="1">LARGE(Tablo15[We],J28)</f>
        <v>14.444543939456034</v>
      </c>
    </row>
    <row r="29" spans="1:11" ht="20.100000000000001" customHeight="1" x14ac:dyDescent="0.25">
      <c r="A29" s="8" t="s">
        <v>482</v>
      </c>
      <c r="B29" s="9">
        <f t="shared" ca="1" si="0"/>
        <v>44587</v>
      </c>
      <c r="C29" s="9">
        <f t="shared" ca="1" si="1"/>
        <v>45138</v>
      </c>
      <c r="D29" s="10">
        <f t="shared" ca="1" si="2"/>
        <v>3781</v>
      </c>
      <c r="E29" s="10">
        <f ca="1">Tablo15[[#This Row],[son_tarih]]-Tablo15[[#This Row],[ilk _tarih]]+1</f>
        <v>552</v>
      </c>
      <c r="F29" s="11">
        <f t="shared" ca="1" si="3"/>
        <v>175.14224407359683</v>
      </c>
      <c r="G29" s="13">
        <f ca="1">LN(SQRT((Tablo15[[#This Row],[cc]]^3/(1-Tablo15[[#This Row],[tc]]/365.25)^2*Tablo15[[#This Row],[pd]]))+1)</f>
        <v>15.610226332148606</v>
      </c>
      <c r="I29" s="14" t="str">
        <f ca="1">INDEX(Tablo15[il],MATCH(K29,Tablo15[We],0))</f>
        <v>i22</v>
      </c>
      <c r="J29" s="14">
        <v>24</v>
      </c>
      <c r="K29" s="15">
        <f ca="1">LARGE(Tablo15[We],J29)</f>
        <v>14.049554192325468</v>
      </c>
    </row>
    <row r="30" spans="1:11" ht="20.100000000000001" customHeight="1" x14ac:dyDescent="0.25">
      <c r="A30" s="8" t="s">
        <v>483</v>
      </c>
      <c r="B30" s="9">
        <f t="shared" ca="1" si="0"/>
        <v>44805</v>
      </c>
      <c r="C30" s="9">
        <f t="shared" ca="1" si="1"/>
        <v>45142</v>
      </c>
      <c r="D30" s="10">
        <f t="shared" ca="1" si="2"/>
        <v>1751</v>
      </c>
      <c r="E30" s="10">
        <f ca="1">Tablo15[[#This Row],[son_tarih]]-Tablo15[[#This Row],[ilk _tarih]]+1</f>
        <v>338</v>
      </c>
      <c r="F30" s="11">
        <f t="shared" ca="1" si="3"/>
        <v>297.55534714673416</v>
      </c>
      <c r="G30" s="13">
        <f ca="1">LN(SQRT((Tablo15[[#This Row],[cc]]^3/(1-Tablo15[[#This Row],[tc]]/365.25)^2*Tablo15[[#This Row],[pd]]))+1)</f>
        <v>16.645242211234823</v>
      </c>
      <c r="I30" s="14" t="str">
        <f ca="1">INDEX(Tablo15[il],MATCH(K30,Tablo15[We],0))</f>
        <v>i20</v>
      </c>
      <c r="J30" s="14">
        <v>25</v>
      </c>
      <c r="K30" s="15">
        <f ca="1">LARGE(Tablo15[We],J30)</f>
        <v>13.974706421408133</v>
      </c>
    </row>
    <row r="31" spans="1:11" ht="20.100000000000001" customHeight="1" x14ac:dyDescent="0.25">
      <c r="A31" s="8" t="s">
        <v>484</v>
      </c>
      <c r="B31" s="9">
        <f t="shared" ca="1" si="0"/>
        <v>44640</v>
      </c>
      <c r="C31" s="9">
        <f t="shared" ca="1" si="1"/>
        <v>44995</v>
      </c>
      <c r="D31" s="10">
        <f t="shared" ca="1" si="2"/>
        <v>2579</v>
      </c>
      <c r="E31" s="10">
        <f ca="1">Tablo15[[#This Row],[son_tarih]]-Tablo15[[#This Row],[ilk _tarih]]+1</f>
        <v>356</v>
      </c>
      <c r="F31" s="11">
        <f t="shared" ca="1" si="3"/>
        <v>663.92417916867225</v>
      </c>
      <c r="G31" s="13">
        <f ca="1">LN(SQRT((Tablo15[[#This Row],[cc]]^3/(1-Tablo15[[#This Row],[tc]]/365.25)^2*Tablo15[[#This Row],[pd]]))+1)</f>
        <v>18.70777799291163</v>
      </c>
      <c r="I31" s="14" t="str">
        <f ca="1">INDEX(Tablo15[il],MATCH(K31,Tablo15[We],0))</f>
        <v>i13</v>
      </c>
      <c r="J31" s="14">
        <v>26</v>
      </c>
      <c r="K31" s="15">
        <f ca="1">LARGE(Tablo15[We],J31)</f>
        <v>13.622694313869852</v>
      </c>
    </row>
    <row r="32" spans="1:11" ht="20.100000000000001" customHeight="1" x14ac:dyDescent="0.25">
      <c r="A32" s="8" t="s">
        <v>485</v>
      </c>
      <c r="B32" s="9">
        <f t="shared" ca="1" si="0"/>
        <v>44907</v>
      </c>
      <c r="C32" s="9">
        <f t="shared" ca="1" si="1"/>
        <v>45095</v>
      </c>
      <c r="D32" s="10">
        <f t="shared" ca="1" si="2"/>
        <v>4560</v>
      </c>
      <c r="E32" s="10">
        <f ca="1">Tablo15[[#This Row],[son_tarih]]-Tablo15[[#This Row],[ilk _tarih]]+1</f>
        <v>189</v>
      </c>
      <c r="F32" s="11">
        <f t="shared" ca="1" si="3"/>
        <v>240.03512969001849</v>
      </c>
      <c r="G32" s="13">
        <f ca="1">LN(SQRT((Tablo15[[#This Row],[cc]]^3/(1-Tablo15[[#This Row],[tc]]/365.25)^2*Tablo15[[#This Row],[pd]]))+1)</f>
        <v>16.106688207017768</v>
      </c>
      <c r="I32" s="14" t="str">
        <f ca="1">INDEX(Tablo15[il],MATCH(K32,Tablo15[We],0))</f>
        <v>i15</v>
      </c>
      <c r="J32" s="14">
        <v>27</v>
      </c>
      <c r="K32" s="15">
        <f ca="1">LARGE(Tablo15[We],J32)</f>
        <v>13.515779717180685</v>
      </c>
    </row>
    <row r="33" spans="1:11" ht="20.100000000000001" customHeight="1" x14ac:dyDescent="0.25">
      <c r="A33" s="8" t="s">
        <v>486</v>
      </c>
      <c r="B33" s="9">
        <f t="shared" ca="1" si="0"/>
        <v>44716</v>
      </c>
      <c r="C33" s="9">
        <f t="shared" ca="1" si="1"/>
        <v>45125</v>
      </c>
      <c r="D33" s="10">
        <f t="shared" ca="1" si="2"/>
        <v>3512</v>
      </c>
      <c r="E33" s="10">
        <f ca="1">Tablo15[[#This Row],[son_tarih]]-Tablo15[[#This Row],[ilk _tarih]]+1</f>
        <v>410</v>
      </c>
      <c r="F33" s="11">
        <f t="shared" ca="1" si="3"/>
        <v>275.09280149328157</v>
      </c>
      <c r="G33" s="13">
        <f ca="1">LN(SQRT((Tablo15[[#This Row],[cc]]^3/(1-Tablo15[[#This Row],[tc]]/365.25)^2*Tablo15[[#This Row],[pd]]))+1)</f>
        <v>17.153956323892199</v>
      </c>
      <c r="I33" s="14" t="str">
        <f ca="1">INDEX(Tablo15[il],MATCH(K33,Tablo15[We],0))</f>
        <v>i29</v>
      </c>
      <c r="J33" s="14">
        <v>28</v>
      </c>
      <c r="K33" s="15">
        <f ca="1">LARGE(Tablo15[We],J33)</f>
        <v>12.873161175164567</v>
      </c>
    </row>
    <row r="34" spans="1:11" ht="20.100000000000001" customHeight="1" x14ac:dyDescent="0.25">
      <c r="A34" s="8" t="s">
        <v>487</v>
      </c>
      <c r="B34" s="9">
        <f t="shared" ca="1" si="0"/>
        <v>44927</v>
      </c>
      <c r="C34" s="9">
        <f t="shared" ca="1" si="1"/>
        <v>45141</v>
      </c>
      <c r="D34" s="10">
        <f t="shared" ca="1" si="2"/>
        <v>302</v>
      </c>
      <c r="E34" s="10">
        <f ca="1">Tablo15[[#This Row],[son_tarih]]-Tablo15[[#This Row],[ilk _tarih]]+1</f>
        <v>215</v>
      </c>
      <c r="F34" s="11">
        <f t="shared" ca="1" si="3"/>
        <v>933.06345634048773</v>
      </c>
      <c r="G34" s="13">
        <f ca="1">LN(SQRT((Tablo15[[#This Row],[cc]]^3/(1-Tablo15[[#This Row],[tc]]/365.25)^2*Tablo15[[#This Row],[pd]]))+1)</f>
        <v>12.873161175164567</v>
      </c>
      <c r="I34" s="14" t="str">
        <f ca="1">INDEX(Tablo15[il],MATCH(K34,Tablo15[We],0))</f>
        <v>i30</v>
      </c>
      <c r="J34" s="14">
        <v>29</v>
      </c>
      <c r="K34" s="15">
        <f ca="1">LARGE(Tablo15[We],J34)</f>
        <v>12.741984568056962</v>
      </c>
    </row>
    <row r="35" spans="1:11" ht="20.100000000000001" customHeight="1" thickBot="1" x14ac:dyDescent="0.3">
      <c r="A35" s="40" t="s">
        <v>488</v>
      </c>
      <c r="B35" s="41">
        <f t="shared" ca="1" si="0"/>
        <v>44757</v>
      </c>
      <c r="C35" s="41">
        <f t="shared" ca="1" si="1"/>
        <v>45249</v>
      </c>
      <c r="D35" s="42">
        <f ca="1">RANDBETWEEN(10,5000)</f>
        <v>350</v>
      </c>
      <c r="E35" s="42">
        <f ca="1">Tablo15[[#This Row],[son_tarih]]-Tablo15[[#This Row],[ilk _tarih]]+1</f>
        <v>493</v>
      </c>
      <c r="F35" s="43">
        <f t="shared" ca="1" si="3"/>
        <v>333.33572930610478</v>
      </c>
      <c r="G35" s="44">
        <f ca="1">LN(SQRT((Tablo15[[#This Row],[cc]]^3/(1-Tablo15[[#This Row],[tc]]/365.25)^2*Tablo15[[#This Row],[pd]]))+1)</f>
        <v>12.741984568056962</v>
      </c>
      <c r="I35" s="14" t="str">
        <f ca="1">INDEX(Tablo15[il],MATCH(K35,Tablo15[We],0))</f>
        <v>i12</v>
      </c>
      <c r="J35" s="14">
        <v>30</v>
      </c>
      <c r="K35" s="15">
        <f ca="1">LARGE(Tablo15[We],J35)</f>
        <v>11.240656519111402</v>
      </c>
    </row>
    <row r="36" spans="1:11" ht="15.75" thickBot="1" x14ac:dyDescent="0.3"/>
    <row r="37" spans="1:11" ht="15" customHeight="1" x14ac:dyDescent="0.25">
      <c r="A37" s="26" t="s">
        <v>520</v>
      </c>
      <c r="B37" s="29" t="s">
        <v>521</v>
      </c>
      <c r="C37" s="29"/>
      <c r="D37" s="29"/>
      <c r="E37" s="29"/>
      <c r="F37" s="29"/>
      <c r="G37" s="30"/>
    </row>
    <row r="38" spans="1:11" x14ac:dyDescent="0.25">
      <c r="A38" s="27"/>
      <c r="B38" s="19"/>
      <c r="C38" s="19"/>
      <c r="D38" s="19"/>
      <c r="E38" s="19"/>
      <c r="F38" s="19"/>
      <c r="G38" s="31"/>
    </row>
    <row r="39" spans="1:11" ht="15.75" thickBot="1" x14ac:dyDescent="0.3">
      <c r="A39" s="28"/>
      <c r="B39" s="18"/>
      <c r="C39" s="18"/>
      <c r="D39" s="18"/>
      <c r="E39" s="18"/>
      <c r="F39" s="18"/>
      <c r="G39" s="32"/>
    </row>
  </sheetData>
  <mergeCells count="5">
    <mergeCell ref="A2:G3"/>
    <mergeCell ref="I3:K4"/>
    <mergeCell ref="B37:G39"/>
    <mergeCell ref="A37:A39"/>
    <mergeCell ref="M3:Q3"/>
  </mergeCells>
  <pageMargins left="0.7" right="0.7" top="0.75" bottom="0.75" header="0.3" footer="0.3"/>
  <pageSetup paperSize="9" orientation="portrait" horizontalDpi="0" verticalDpi="0" r:id="rId1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5" workbookViewId="0">
      <selection activeCell="A2" sqref="A2:A39"/>
    </sheetView>
  </sheetViews>
  <sheetFormatPr defaultRowHeight="15" x14ac:dyDescent="0.25"/>
  <cols>
    <col min="1" max="1" width="19.85546875" customWidth="1"/>
  </cols>
  <sheetData>
    <row r="1" spans="1:2" x14ac:dyDescent="0.25">
      <c r="A1" t="s">
        <v>402</v>
      </c>
      <c r="B1" t="s">
        <v>445</v>
      </c>
    </row>
    <row r="2" spans="1:2" x14ac:dyDescent="0.25">
      <c r="A2" t="s">
        <v>345</v>
      </c>
    </row>
    <row r="3" spans="1:2" x14ac:dyDescent="0.25">
      <c r="A3" t="s">
        <v>224</v>
      </c>
    </row>
    <row r="4" spans="1:2" x14ac:dyDescent="0.25">
      <c r="A4" t="s">
        <v>230</v>
      </c>
    </row>
    <row r="5" spans="1:2" x14ac:dyDescent="0.25">
      <c r="A5" t="s">
        <v>120</v>
      </c>
    </row>
    <row r="6" spans="1:2" x14ac:dyDescent="0.25">
      <c r="A6" t="s">
        <v>122</v>
      </c>
    </row>
    <row r="7" spans="1:2" x14ac:dyDescent="0.25">
      <c r="A7" t="s">
        <v>124</v>
      </c>
    </row>
    <row r="8" spans="1:2" x14ac:dyDescent="0.25">
      <c r="A8" t="s">
        <v>126</v>
      </c>
    </row>
    <row r="9" spans="1:2" x14ac:dyDescent="0.25">
      <c r="A9" t="s">
        <v>240</v>
      </c>
    </row>
    <row r="10" spans="1:2" x14ac:dyDescent="0.25">
      <c r="A10" t="s">
        <v>242</v>
      </c>
    </row>
    <row r="11" spans="1:2" x14ac:dyDescent="0.25">
      <c r="A11" t="s">
        <v>244</v>
      </c>
    </row>
    <row r="12" spans="1:2" x14ac:dyDescent="0.25">
      <c r="A12" t="s">
        <v>246</v>
      </c>
    </row>
    <row r="13" spans="1:2" x14ac:dyDescent="0.25">
      <c r="A13" t="s">
        <v>248</v>
      </c>
    </row>
    <row r="14" spans="1:2" x14ac:dyDescent="0.25">
      <c r="A14" t="s">
        <v>252</v>
      </c>
    </row>
    <row r="15" spans="1:2" x14ac:dyDescent="0.25">
      <c r="A15" t="s">
        <v>254</v>
      </c>
    </row>
    <row r="16" spans="1:2" x14ac:dyDescent="0.25">
      <c r="A16" t="s">
        <v>256</v>
      </c>
    </row>
    <row r="17" spans="1:2" x14ac:dyDescent="0.25">
      <c r="A17" t="s">
        <v>258</v>
      </c>
    </row>
    <row r="18" spans="1:2" x14ac:dyDescent="0.25">
      <c r="A18" t="s">
        <v>260</v>
      </c>
    </row>
    <row r="19" spans="1:2" x14ac:dyDescent="0.25">
      <c r="A19" t="s">
        <v>262</v>
      </c>
    </row>
    <row r="20" spans="1:2" x14ac:dyDescent="0.25">
      <c r="A20" t="s">
        <v>264</v>
      </c>
    </row>
    <row r="21" spans="1:2" x14ac:dyDescent="0.25">
      <c r="A21" t="s">
        <v>358</v>
      </c>
    </row>
    <row r="22" spans="1:2" x14ac:dyDescent="0.25">
      <c r="A22" s="4" t="s">
        <v>442</v>
      </c>
      <c r="B22" t="s">
        <v>446</v>
      </c>
    </row>
    <row r="23" spans="1:2" x14ac:dyDescent="0.25">
      <c r="A23" t="s">
        <v>270</v>
      </c>
    </row>
    <row r="24" spans="1:2" x14ac:dyDescent="0.25">
      <c r="A24" t="s">
        <v>272</v>
      </c>
    </row>
    <row r="25" spans="1:2" x14ac:dyDescent="0.25">
      <c r="A25" t="s">
        <v>274</v>
      </c>
    </row>
    <row r="26" spans="1:2" x14ac:dyDescent="0.25">
      <c r="A26" t="s">
        <v>150</v>
      </c>
    </row>
    <row r="27" spans="1:2" x14ac:dyDescent="0.25">
      <c r="A27" t="s">
        <v>282</v>
      </c>
    </row>
    <row r="28" spans="1:2" x14ac:dyDescent="0.25">
      <c r="A28" t="s">
        <v>374</v>
      </c>
    </row>
    <row r="29" spans="1:2" x14ac:dyDescent="0.25">
      <c r="A29" t="s">
        <v>284</v>
      </c>
    </row>
    <row r="30" spans="1:2" x14ac:dyDescent="0.25">
      <c r="A30" t="s">
        <v>286</v>
      </c>
    </row>
    <row r="31" spans="1:2" x14ac:dyDescent="0.25">
      <c r="A31" t="s">
        <v>288</v>
      </c>
    </row>
    <row r="32" spans="1:2" x14ac:dyDescent="0.25">
      <c r="A32" t="s">
        <v>443</v>
      </c>
    </row>
    <row r="33" spans="1:1" x14ac:dyDescent="0.25">
      <c r="A33" t="s">
        <v>302</v>
      </c>
    </row>
    <row r="34" spans="1:1" x14ac:dyDescent="0.25">
      <c r="A34" t="s">
        <v>304</v>
      </c>
    </row>
    <row r="35" spans="1:1" x14ac:dyDescent="0.25">
      <c r="A35" t="s">
        <v>306</v>
      </c>
    </row>
    <row r="36" spans="1:1" x14ac:dyDescent="0.25">
      <c r="A36" t="s">
        <v>308</v>
      </c>
    </row>
    <row r="37" spans="1:1" x14ac:dyDescent="0.25">
      <c r="A37" t="s">
        <v>406</v>
      </c>
    </row>
    <row r="38" spans="1:1" x14ac:dyDescent="0.25">
      <c r="A38" t="s">
        <v>320</v>
      </c>
    </row>
    <row r="39" spans="1:1" x14ac:dyDescent="0.25">
      <c r="A39" t="s">
        <v>444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gdp_saglik</vt:lpstr>
      <vt:lpstr>hdi</vt:lpstr>
      <vt:lpstr>topluvaka</vt:lpstr>
      <vt:lpstr>ulke_arası_duzey</vt:lpstr>
      <vt:lpstr>ulke_ici_düzey</vt:lpstr>
      <vt:lpstr>oecd_ulke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2023-11-28T16:32:04Z</dcterms:modified>
</cp:coreProperties>
</file>