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workbookProtection workbookAlgorithmName="SHA-512" workbookHashValue="yDmpJ/fzRqeyagVA7Mh8JkuCF4Q5p/baVqNId9aGpzXVuxx+eas4dSpC88BfYWdZI1C3t3kxPRFSDz9W18jZXQ==" workbookSaltValue="aN0QKSgwtOck4n7cA5WfIQ==" workbookSpinCount="100000" lockStructure="1"/>
  <bookViews>
    <workbookView xWindow="0" yWindow="0" windowWidth="28800" windowHeight="12345" activeTab="1"/>
  </bookViews>
  <sheets>
    <sheet name="Ağırlıklandırma (Weighting)" sheetId="4" r:id="rId1"/>
    <sheet name="Ağırlıklandırma_Simülasyon" sheetId="5" r:id="rId2"/>
  </sheets>
  <definedNames>
    <definedName name="_xlnm._FilterDatabase" localSheetId="0" hidden="1">'Ağırlıklandırma (Weighting)'!$B$42:$G$43</definedName>
  </definedNames>
  <calcPr calcId="162913"/>
</workbook>
</file>

<file path=xl/calcChain.xml><?xml version="1.0" encoding="utf-8"?>
<calcChain xmlns="http://schemas.openxmlformats.org/spreadsheetml/2006/main">
  <c r="D9" i="5" l="1"/>
  <c r="C6" i="5"/>
  <c r="F13" i="5" l="1"/>
  <c r="F12" i="5"/>
  <c r="F11" i="5"/>
  <c r="F10" i="5"/>
  <c r="F9" i="5"/>
  <c r="F8" i="5"/>
  <c r="F7" i="5"/>
  <c r="F6" i="5"/>
  <c r="E13" i="5"/>
  <c r="E12" i="5"/>
  <c r="E11" i="5"/>
  <c r="E10" i="5"/>
  <c r="E9" i="5"/>
  <c r="E8" i="5"/>
  <c r="E7" i="5"/>
  <c r="E6" i="5"/>
  <c r="D13" i="5"/>
  <c r="D12" i="5"/>
  <c r="D11" i="5"/>
  <c r="D10" i="5"/>
  <c r="D8" i="5"/>
  <c r="D7" i="5"/>
  <c r="D6" i="5"/>
  <c r="C13" i="5"/>
  <c r="C12" i="5"/>
  <c r="C11" i="5"/>
  <c r="C10" i="5"/>
  <c r="C9" i="5"/>
  <c r="C8" i="5"/>
  <c r="C7" i="5"/>
  <c r="E43" i="4" l="1"/>
  <c r="C37" i="4" l="1"/>
  <c r="D24" i="4"/>
  <c r="D23" i="4"/>
  <c r="D22" i="4"/>
  <c r="D19" i="4"/>
  <c r="D34" i="4"/>
  <c r="E14" i="5" l="1"/>
  <c r="E26" i="5" s="1"/>
  <c r="D14" i="5"/>
  <c r="D26" i="5" s="1"/>
  <c r="F14" i="5"/>
  <c r="F20" i="5" s="1"/>
  <c r="C14" i="5"/>
  <c r="C25" i="5" s="1"/>
  <c r="F13" i="4"/>
  <c r="F23" i="4" s="1"/>
  <c r="D13" i="4"/>
  <c r="D21" i="4" s="1"/>
  <c r="E13" i="4"/>
  <c r="E26" i="4" s="1"/>
  <c r="C13" i="4"/>
  <c r="E20" i="5" l="1"/>
  <c r="E27" i="5"/>
  <c r="E24" i="5"/>
  <c r="E21" i="5"/>
  <c r="E25" i="5"/>
  <c r="E23" i="5"/>
  <c r="E22" i="5"/>
  <c r="D24" i="5"/>
  <c r="F22" i="5"/>
  <c r="D20" i="5"/>
  <c r="D21" i="5"/>
  <c r="D22" i="5"/>
  <c r="D23" i="5"/>
  <c r="D27" i="5"/>
  <c r="F21" i="5"/>
  <c r="F25" i="5"/>
  <c r="D25" i="5"/>
  <c r="F24" i="5"/>
  <c r="C22" i="5"/>
  <c r="C24" i="5"/>
  <c r="C26" i="5"/>
  <c r="C20" i="5"/>
  <c r="F27" i="5"/>
  <c r="F23" i="5"/>
  <c r="F26" i="5"/>
  <c r="C23" i="5"/>
  <c r="C27" i="5"/>
  <c r="C21" i="5"/>
  <c r="C23" i="4"/>
  <c r="C25" i="4"/>
  <c r="F21" i="4"/>
  <c r="F20" i="4"/>
  <c r="C22" i="4"/>
  <c r="C24" i="4"/>
  <c r="F19" i="4"/>
  <c r="F36" i="4" s="1"/>
  <c r="C21" i="4"/>
  <c r="F26" i="4"/>
  <c r="C26" i="4"/>
  <c r="F25" i="4"/>
  <c r="D26" i="4"/>
  <c r="F24" i="4"/>
  <c r="E23" i="4"/>
  <c r="E20" i="4"/>
  <c r="C20" i="4"/>
  <c r="E25" i="4"/>
  <c r="F22" i="4"/>
  <c r="D20" i="4"/>
  <c r="C19" i="4"/>
  <c r="C27" i="4" s="1"/>
  <c r="D25" i="4"/>
  <c r="E22" i="4"/>
  <c r="E19" i="4"/>
  <c r="E24" i="4"/>
  <c r="E21" i="4"/>
  <c r="E28" i="5" l="1"/>
  <c r="E37" i="5"/>
  <c r="E35" i="5"/>
  <c r="E36" i="5"/>
  <c r="F28" i="5"/>
  <c r="D37" i="5"/>
  <c r="D36" i="5"/>
  <c r="D28" i="5"/>
  <c r="F36" i="5"/>
  <c r="F35" i="5"/>
  <c r="D35" i="5"/>
  <c r="C35" i="5"/>
  <c r="F37" i="5"/>
  <c r="C37" i="5"/>
  <c r="C36" i="5"/>
  <c r="C28" i="5"/>
  <c r="C35" i="4"/>
  <c r="C34" i="4"/>
  <c r="C36" i="4"/>
  <c r="E36" i="4"/>
  <c r="D36" i="4"/>
  <c r="D35" i="4"/>
  <c r="D27" i="4"/>
  <c r="F27" i="4"/>
  <c r="E27" i="4"/>
  <c r="F34" i="4"/>
  <c r="F35" i="4"/>
  <c r="E34" i="4"/>
  <c r="E35" i="4"/>
  <c r="E38" i="5" l="1"/>
  <c r="G36" i="5"/>
  <c r="D38" i="5"/>
  <c r="F38" i="5"/>
  <c r="G35" i="5"/>
  <c r="G37" i="5"/>
  <c r="C38" i="5"/>
  <c r="F37" i="4"/>
  <c r="G34" i="4"/>
  <c r="D37" i="4"/>
  <c r="E37" i="4"/>
  <c r="G36" i="4"/>
  <c r="G35" i="4"/>
  <c r="G38" i="5" l="1"/>
  <c r="D47" i="5" s="1"/>
  <c r="G37" i="4"/>
  <c r="D44" i="5" l="1"/>
  <c r="D46" i="5"/>
  <c r="D45" i="5"/>
  <c r="D43" i="4"/>
  <c r="C43" i="4"/>
  <c r="F43" i="4"/>
  <c r="D48" i="5" l="1"/>
  <c r="E45" i="5"/>
  <c r="E44" i="5"/>
  <c r="E46" i="5"/>
  <c r="E47" i="5"/>
  <c r="G43" i="4"/>
</calcChain>
</file>

<file path=xl/sharedStrings.xml><?xml version="1.0" encoding="utf-8"?>
<sst xmlns="http://schemas.openxmlformats.org/spreadsheetml/2006/main" count="114" uniqueCount="33">
  <si>
    <t>ALTERNATİFLER</t>
  </si>
  <si>
    <t>KRİTERLER</t>
  </si>
  <si>
    <t>KARAR MATRİSİ</t>
  </si>
  <si>
    <t>Toplam</t>
  </si>
  <si>
    <t>K1</t>
  </si>
  <si>
    <t>K2</t>
  </si>
  <si>
    <t>K3</t>
  </si>
  <si>
    <t>K4</t>
  </si>
  <si>
    <t>A1</t>
  </si>
  <si>
    <t>A2</t>
  </si>
  <si>
    <t>A3</t>
  </si>
  <si>
    <t>A4</t>
  </si>
  <si>
    <t>A5</t>
  </si>
  <si>
    <t>A6</t>
  </si>
  <si>
    <t>A7</t>
  </si>
  <si>
    <t>A8</t>
  </si>
  <si>
    <t>Maksimum Kriter Değerleri</t>
  </si>
  <si>
    <t>Ortalama</t>
  </si>
  <si>
    <t>Standart Sapma</t>
  </si>
  <si>
    <t>Normalize Edilmiş Kriter Değerleri</t>
  </si>
  <si>
    <t>ADIM 1</t>
  </si>
  <si>
    <t>ADIM 2</t>
  </si>
  <si>
    <t>ADIM 3</t>
  </si>
  <si>
    <t>ADIM 4</t>
  </si>
  <si>
    <t>Ağırlık Düzeyleri</t>
  </si>
  <si>
    <t>KARAR MATRİSİ DEĞERLERİNİN ORANSAL DEĞERLERE DÖNÜŞTÜRÜLMESİ</t>
  </si>
  <si>
    <t>THE END :)</t>
  </si>
  <si>
    <t>MAKSİMUM KRİTER DEĞERLERİNİN BELİRLENMESİ VE NORMALİZE EDİLMİŞ DEĞERLERİN HESAPLANMASI</t>
  </si>
  <si>
    <t>KRİTER AĞIRLIKLARININ BELİRLENMESİ (WEIGHTING)</t>
  </si>
  <si>
    <t>TOPLAM</t>
  </si>
  <si>
    <t>Not: F9 tuşuna basılı tutarak yeni alternatif değerleri üreterek farklılaşmaları görebilirsiniz.</t>
  </si>
  <si>
    <t>Kriterler</t>
  </si>
  <si>
    <t>Sırası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</si>
</sst>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sz val="10"/>
      <name val="Arial"/>
      <family val="2"/>
      <charset val="162"/>
    </font>
    <font>
      <sz val="11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theme="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4"/>
      <color theme="3"/>
      <name val="Cambria"/>
      <family val="2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4"/>
      <color theme="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8"/>
      <color rgb="FFFF0000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theme="4" tint="0.39997558519241921"/>
      </left>
      <right style="medium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medium">
        <color indexed="64"/>
      </right>
      <top/>
      <bottom/>
      <diagonal/>
    </border>
    <border>
      <left style="thin">
        <color theme="4" tint="0.39997558519241921"/>
      </left>
      <right style="medium">
        <color indexed="64"/>
      </right>
      <top/>
      <bottom style="thin">
        <color theme="4" tint="0.39997558519241921"/>
      </bottom>
      <diagonal/>
    </border>
    <border>
      <left/>
      <right/>
      <top style="medium">
        <color theme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99">
    <xf numFmtId="0" fontId="0" fillId="0" borderId="0" xfId="0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 textRotation="90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6" fillId="3" borderId="0" xfId="2" applyFont="1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65" fontId="3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3" fontId="4" fillId="0" borderId="0" xfId="0" applyNumberFormat="1" applyFont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/>
    </xf>
    <xf numFmtId="165" fontId="3" fillId="5" borderId="23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65" fontId="3" fillId="5" borderId="0" xfId="0" applyNumberFormat="1" applyFont="1" applyFill="1" applyBorder="1" applyAlignment="1" applyProtection="1">
      <alignment horizontal="center" vertical="center"/>
    </xf>
    <xf numFmtId="165" fontId="11" fillId="0" borderId="25" xfId="0" applyNumberFormat="1" applyFont="1" applyBorder="1" applyAlignment="1" applyProtection="1">
      <alignment horizontal="center" vertical="center"/>
    </xf>
    <xf numFmtId="165" fontId="11" fillId="0" borderId="26" xfId="0" applyNumberFormat="1" applyFont="1" applyBorder="1" applyAlignment="1" applyProtection="1">
      <alignment horizontal="center" vertical="center"/>
    </xf>
    <xf numFmtId="2" fontId="8" fillId="4" borderId="17" xfId="0" applyNumberFormat="1" applyFont="1" applyFill="1" applyBorder="1" applyAlignment="1" applyProtection="1">
      <alignment horizontal="center" vertical="center"/>
    </xf>
    <xf numFmtId="165" fontId="8" fillId="4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wrapText="1"/>
      <protection locked="0"/>
    </xf>
    <xf numFmtId="0" fontId="3" fillId="6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vertical="center" textRotation="90"/>
      <protection locked="0"/>
    </xf>
    <xf numFmtId="0" fontId="3" fillId="0" borderId="0" xfId="0" applyFont="1" applyFill="1" applyProtection="1"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165" fontId="3" fillId="6" borderId="10" xfId="0" applyNumberFormat="1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Protection="1"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14" fillId="6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4" fillId="6" borderId="31" xfId="0" applyFont="1" applyFill="1" applyBorder="1" applyAlignment="1" applyProtection="1">
      <alignment horizontal="left" vertical="center"/>
      <protection locked="0"/>
    </xf>
    <xf numFmtId="0" fontId="4" fillId="6" borderId="31" xfId="0" applyFont="1" applyFill="1" applyBorder="1" applyProtection="1">
      <protection locked="0"/>
    </xf>
    <xf numFmtId="0" fontId="12" fillId="6" borderId="28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2" fillId="6" borderId="3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textRotation="90"/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7" fillId="3" borderId="19" xfId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 wrapText="1"/>
    </xf>
    <xf numFmtId="3" fontId="3" fillId="0" borderId="6" xfId="0" applyNumberFormat="1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center" vertical="center" wrapText="1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15" xfId="0" applyNumberFormat="1" applyFont="1" applyBorder="1" applyAlignment="1" applyProtection="1">
      <alignment horizontal="center" vertical="center" wrapText="1"/>
    </xf>
    <xf numFmtId="165" fontId="3" fillId="6" borderId="0" xfId="0" applyNumberFormat="1" applyFont="1" applyFill="1" applyAlignment="1" applyProtection="1">
      <alignment horizontal="left" vertical="center"/>
    </xf>
    <xf numFmtId="165" fontId="3" fillId="6" borderId="10" xfId="0" applyNumberFormat="1" applyFont="1" applyFill="1" applyBorder="1" applyAlignment="1" applyProtection="1">
      <alignment horizontal="left" vertical="center"/>
    </xf>
    <xf numFmtId="165" fontId="4" fillId="6" borderId="31" xfId="0" applyNumberFormat="1" applyFont="1" applyFill="1" applyBorder="1" applyAlignment="1" applyProtection="1">
      <alignment horizontal="left" vertical="center"/>
    </xf>
  </cellXfs>
  <cellStyles count="3">
    <cellStyle name="Ana Başlık" xfId="1" builtinId="15"/>
    <cellStyle name="Normal" xfId="0" builtinId="0"/>
    <cellStyle name="Normal_mak (2)" xfId="2"/>
  </cellStyles>
  <dxfs count="52"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rgb="FF000000"/>
        <name val="Cambria"/>
        <scheme val="none"/>
      </font>
      <fill>
        <patternFill patternType="none"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name val="Cambria"/>
        <scheme val="none"/>
      </font>
      <alignment horizont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mbria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Cambria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name val="Cambria"/>
        <scheme val="maj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4" formatCode="0.00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mbria"/>
        <scheme val="major"/>
      </font>
      <alignment horizont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3" formatCode="#,##0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name val="Cambria"/>
        <scheme val="major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name val="Cambria"/>
        <scheme val="maj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B4:F13" totalsRowCount="1" headerRowDxfId="51" dataDxfId="50" totalsRowDxfId="49">
  <tableColumns count="5">
    <tableColumn id="1" name="KRİTERLER" totalsRowLabel="Toplam" dataDxfId="48" totalsRowDxfId="47"/>
    <tableColumn id="2" name="K1" totalsRowFunction="sum" dataDxfId="46" totalsRowDxfId="45"/>
    <tableColumn id="3" name="K2" totalsRowFunction="sum" dataDxfId="44" totalsRowDxfId="43"/>
    <tableColumn id="4" name="K3" totalsRowFunction="sum" dataDxfId="42" totalsRowDxfId="41"/>
    <tableColumn id="5" name="K4" totalsRowFunction="sum" dataDxfId="40" totalsRow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o4" displayName="Tablo4" ref="B18:F27" totalsRowCount="1" headerRowDxfId="38" dataDxfId="37" totalsRowDxfId="36">
  <tableColumns count="5">
    <tableColumn id="1" name="KRİTERLER" totalsRowLabel="Toplam" dataDxfId="35" totalsRowDxfId="34"/>
    <tableColumn id="2" name="K1" totalsRowFunction="sum" dataDxfId="33" totalsRowDxfId="32">
      <calculatedColumnFormula>C5/$C$13</calculatedColumnFormula>
    </tableColumn>
    <tableColumn id="3" name="K2" totalsRowFunction="sum" dataDxfId="31" totalsRowDxfId="30">
      <calculatedColumnFormula>D5/$D$13</calculatedColumnFormula>
    </tableColumn>
    <tableColumn id="4" name="K3" totalsRowFunction="sum" dataDxfId="29" totalsRowDxfId="28">
      <calculatedColumnFormula>E5/$E$13</calculatedColumnFormula>
    </tableColumn>
    <tableColumn id="5" name="K4" totalsRowFunction="sum" dataDxfId="27" totalsRowDxfId="26">
      <calculatedColumnFormula>F5/$F$13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13" displayName="Tablo13" ref="B5:F14" totalsRowCount="1" headerRowDxfId="19" dataDxfId="17" totalsRowDxfId="18">
  <tableColumns count="5">
    <tableColumn id="1" name="KRİTERLER" totalsRowLabel="Toplam" dataDxfId="25" totalsRowDxfId="24"/>
    <tableColumn id="2" name="K1" totalsRowFunction="sum" dataDxfId="7" totalsRowDxfId="23"/>
    <tableColumn id="3" name="K2" totalsRowFunction="sum" dataDxfId="6" totalsRowDxfId="22">
      <calculatedColumnFormula>RANDBETWEEN(-10000,10000)</calculatedColumnFormula>
    </tableColumn>
    <tableColumn id="4" name="K3" totalsRowFunction="sum" dataDxfId="5" totalsRowDxfId="21">
      <calculatedColumnFormula>RANDBETWEEN(-10000,10000)</calculatedColumnFormula>
    </tableColumn>
    <tableColumn id="5" name="K4" totalsRowFunction="sum" dataDxfId="4" totalsRowDxfId="20">
      <calculatedColumnFormula>RANDBETWEEN(-10000,10000)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44" displayName="Tablo44" ref="B19:F28" totalsRowCount="1" headerRowDxfId="10" dataDxfId="8" totalsRowDxfId="9">
  <autoFilter ref="B19:F27"/>
  <tableColumns count="5">
    <tableColumn id="1" name="KRİTERLER" totalsRowLabel="Toplam" dataDxfId="16" totalsRowDxfId="15"/>
    <tableColumn id="2" name="K1" totalsRowFunction="sum" dataDxfId="3" totalsRowDxfId="14">
      <calculatedColumnFormula>C6/$C$14</calculatedColumnFormula>
    </tableColumn>
    <tableColumn id="3" name="K2" totalsRowFunction="sum" dataDxfId="2" totalsRowDxfId="13">
      <calculatedColumnFormula>D6/$D$14</calculatedColumnFormula>
    </tableColumn>
    <tableColumn id="4" name="K3" totalsRowFunction="sum" dataDxfId="1" totalsRowDxfId="12">
      <calculatedColumnFormula>E6/$E$14</calculatedColumnFormula>
    </tableColumn>
    <tableColumn id="5" name="K4" totalsRowFunction="sum" dataDxfId="0" totalsRowDxfId="11">
      <calculatedColumnFormula>F6/$F$14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0000"/>
  </sheetPr>
  <dimension ref="A1:J168"/>
  <sheetViews>
    <sheetView topLeftCell="A10" zoomScale="70" zoomScaleNormal="70" workbookViewId="0">
      <selection activeCell="E37" sqref="E37 G37"/>
    </sheetView>
  </sheetViews>
  <sheetFormatPr defaultRowHeight="14.25" x14ac:dyDescent="0.2"/>
  <cols>
    <col min="1" max="1" width="9.140625" style="37"/>
    <col min="2" max="2" width="16.42578125" style="6" customWidth="1"/>
    <col min="3" max="6" width="20.7109375" style="37" customWidth="1"/>
    <col min="7" max="7" width="11.7109375" style="37" customWidth="1"/>
    <col min="8" max="10" width="9.140625" style="37"/>
    <col min="11" max="16384" width="9.140625" style="3"/>
  </cols>
  <sheetData>
    <row r="1" spans="1:10" ht="3.75" customHeight="1" thickBot="1" x14ac:dyDescent="0.25">
      <c r="A1" s="1"/>
      <c r="B1" s="2"/>
      <c r="C1" s="2"/>
      <c r="D1" s="2"/>
      <c r="E1" s="2"/>
      <c r="F1" s="2"/>
      <c r="G1" s="1"/>
      <c r="H1" s="1"/>
      <c r="I1" s="1"/>
      <c r="J1" s="1"/>
    </row>
    <row r="2" spans="1:10" ht="24.95" customHeight="1" thickBot="1" x14ac:dyDescent="0.25">
      <c r="A2" s="1"/>
      <c r="B2" s="86" t="s">
        <v>2</v>
      </c>
      <c r="C2" s="86"/>
      <c r="D2" s="86"/>
      <c r="E2" s="86"/>
      <c r="F2" s="86"/>
      <c r="G2" s="1"/>
      <c r="H2" s="82" t="s">
        <v>20</v>
      </c>
      <c r="I2" s="83"/>
      <c r="J2" s="1"/>
    </row>
    <row r="3" spans="1:10" ht="15.75" customHeight="1" thickTop="1" x14ac:dyDescent="0.2">
      <c r="A3" s="1"/>
      <c r="B3" s="4"/>
      <c r="C3" s="4"/>
      <c r="D3" s="4"/>
      <c r="E3" s="4"/>
      <c r="F3" s="4"/>
      <c r="G3" s="1"/>
      <c r="H3" s="1"/>
      <c r="I3" s="1"/>
      <c r="J3" s="1"/>
    </row>
    <row r="4" spans="1:10" ht="24.95" customHeight="1" thickBot="1" x14ac:dyDescent="0.25">
      <c r="A4" s="60"/>
      <c r="B4" s="6" t="s">
        <v>1</v>
      </c>
      <c r="C4" s="7" t="s">
        <v>4</v>
      </c>
      <c r="D4" s="7" t="s">
        <v>5</v>
      </c>
      <c r="E4" s="7" t="s">
        <v>6</v>
      </c>
      <c r="F4" s="7" t="s">
        <v>7</v>
      </c>
      <c r="G4" s="1"/>
      <c r="H4" s="1"/>
      <c r="I4" s="1"/>
      <c r="J4" s="1"/>
    </row>
    <row r="5" spans="1:10" ht="17.25" customHeight="1" x14ac:dyDescent="0.2">
      <c r="A5" s="79" t="s">
        <v>0</v>
      </c>
      <c r="B5" s="8" t="s">
        <v>8</v>
      </c>
      <c r="C5" s="9">
        <v>1499866</v>
      </c>
      <c r="D5" s="9">
        <v>27821</v>
      </c>
      <c r="E5" s="9">
        <v>494921311.00000006</v>
      </c>
      <c r="F5" s="10">
        <v>47649</v>
      </c>
      <c r="G5" s="1"/>
      <c r="H5" s="1"/>
      <c r="I5" s="1"/>
      <c r="J5" s="1"/>
    </row>
    <row r="6" spans="1:10" x14ac:dyDescent="0.2">
      <c r="A6" s="80"/>
      <c r="B6" s="11" t="s">
        <v>9</v>
      </c>
      <c r="C6" s="12">
        <v>1529212</v>
      </c>
      <c r="D6" s="12">
        <v>27911</v>
      </c>
      <c r="E6" s="12">
        <v>500364911</v>
      </c>
      <c r="F6" s="13">
        <v>47981</v>
      </c>
      <c r="G6" s="1"/>
      <c r="H6" s="1"/>
      <c r="I6" s="1"/>
      <c r="J6" s="1"/>
    </row>
    <row r="7" spans="1:10" x14ac:dyDescent="0.2">
      <c r="A7" s="80"/>
      <c r="B7" s="11" t="s">
        <v>10</v>
      </c>
      <c r="C7" s="12">
        <v>1530406</v>
      </c>
      <c r="D7" s="12">
        <v>27950</v>
      </c>
      <c r="E7" s="12">
        <v>500536831.00000012</v>
      </c>
      <c r="F7" s="13">
        <v>48120</v>
      </c>
      <c r="G7" s="1"/>
      <c r="H7" s="1"/>
      <c r="I7" s="1"/>
      <c r="J7" s="1"/>
    </row>
    <row r="8" spans="1:10" x14ac:dyDescent="0.2">
      <c r="A8" s="80"/>
      <c r="B8" s="11" t="s">
        <v>11</v>
      </c>
      <c r="C8" s="12">
        <v>1575842</v>
      </c>
      <c r="D8" s="12">
        <v>28324</v>
      </c>
      <c r="E8" s="12">
        <v>523622091.00000024</v>
      </c>
      <c r="F8" s="13">
        <v>48631</v>
      </c>
      <c r="G8" s="1"/>
      <c r="H8" s="1"/>
      <c r="I8" s="1"/>
      <c r="J8" s="1"/>
    </row>
    <row r="9" spans="1:10" x14ac:dyDescent="0.2">
      <c r="A9" s="80"/>
      <c r="B9" s="11" t="s">
        <v>12</v>
      </c>
      <c r="C9" s="12">
        <v>1607211</v>
      </c>
      <c r="D9" s="12">
        <v>27308</v>
      </c>
      <c r="E9" s="12">
        <v>525369220.00000006</v>
      </c>
      <c r="F9" s="13">
        <v>49170</v>
      </c>
      <c r="G9" s="1"/>
      <c r="H9" s="1"/>
      <c r="I9" s="1"/>
      <c r="J9" s="1"/>
    </row>
    <row r="10" spans="1:10" x14ac:dyDescent="0.2">
      <c r="A10" s="80"/>
      <c r="B10" s="11" t="s">
        <v>13</v>
      </c>
      <c r="C10" s="12">
        <v>1607681</v>
      </c>
      <c r="D10" s="12">
        <v>28976</v>
      </c>
      <c r="E10" s="12">
        <v>521953920.00000012</v>
      </c>
      <c r="F10" s="13">
        <v>49242</v>
      </c>
      <c r="G10" s="1"/>
      <c r="H10" s="1"/>
      <c r="I10" s="1"/>
      <c r="J10" s="1"/>
    </row>
    <row r="11" spans="1:10" x14ac:dyDescent="0.2">
      <c r="A11" s="80"/>
      <c r="B11" s="11" t="s">
        <v>14</v>
      </c>
      <c r="C11" s="12">
        <v>1637904</v>
      </c>
      <c r="D11" s="12">
        <v>29406</v>
      </c>
      <c r="E11" s="12">
        <v>526919320</v>
      </c>
      <c r="F11" s="13">
        <v>49515</v>
      </c>
      <c r="G11" s="1"/>
      <c r="H11" s="1"/>
      <c r="I11" s="1"/>
      <c r="J11" s="1"/>
    </row>
    <row r="12" spans="1:10" ht="15" thickBot="1" x14ac:dyDescent="0.25">
      <c r="A12" s="81"/>
      <c r="B12" s="14" t="s">
        <v>15</v>
      </c>
      <c r="C12" s="15">
        <v>1638002</v>
      </c>
      <c r="D12" s="15">
        <v>29271</v>
      </c>
      <c r="E12" s="15">
        <v>526541000</v>
      </c>
      <c r="F12" s="16">
        <v>49486</v>
      </c>
      <c r="G12" s="1"/>
      <c r="H12" s="1"/>
      <c r="I12" s="1"/>
      <c r="J12" s="1"/>
    </row>
    <row r="13" spans="1:10" x14ac:dyDescent="0.2">
      <c r="A13" s="61"/>
      <c r="B13" s="6" t="s">
        <v>3</v>
      </c>
      <c r="C13" s="38">
        <f>SUBTOTAL(109,Tablo1[K1])</f>
        <v>12626124</v>
      </c>
      <c r="D13" s="38">
        <f>SUBTOTAL(109,Tablo1[K2])</f>
        <v>226967</v>
      </c>
      <c r="E13" s="38">
        <f>SUBTOTAL(109,Tablo1[K3])</f>
        <v>4120228604.0000005</v>
      </c>
      <c r="F13" s="38">
        <f>SUBTOTAL(109,Tablo1[K4])</f>
        <v>389794</v>
      </c>
      <c r="G13" s="1"/>
      <c r="H13" s="1"/>
      <c r="I13" s="1"/>
      <c r="J13" s="1"/>
    </row>
    <row r="14" spans="1:10" x14ac:dyDescent="0.2">
      <c r="A14" s="1"/>
      <c r="B14" s="2"/>
      <c r="C14" s="1"/>
      <c r="D14" s="1"/>
      <c r="E14" s="1"/>
      <c r="F14" s="1"/>
      <c r="G14" s="1"/>
      <c r="H14" s="1"/>
      <c r="I14" s="1"/>
      <c r="J14" s="1"/>
    </row>
    <row r="15" spans="1:10" ht="15" thickBot="1" x14ac:dyDescent="0.25">
      <c r="A15" s="1"/>
      <c r="B15" s="2"/>
      <c r="C15" s="1"/>
      <c r="D15" s="1"/>
      <c r="E15" s="1"/>
      <c r="F15" s="1"/>
      <c r="G15" s="1"/>
      <c r="H15" s="1"/>
      <c r="I15" s="1"/>
      <c r="J15" s="1"/>
    </row>
    <row r="16" spans="1:10" ht="27" customHeight="1" thickBot="1" x14ac:dyDescent="0.25">
      <c r="A16" s="1"/>
      <c r="B16" s="86" t="s">
        <v>25</v>
      </c>
      <c r="C16" s="86"/>
      <c r="D16" s="86"/>
      <c r="E16" s="86"/>
      <c r="F16" s="86"/>
      <c r="G16" s="1"/>
      <c r="H16" s="82" t="s">
        <v>21</v>
      </c>
      <c r="I16" s="83"/>
      <c r="J16" s="1"/>
    </row>
    <row r="17" spans="1:10" ht="15.75" customHeight="1" thickTop="1" x14ac:dyDescent="0.2">
      <c r="A17" s="1"/>
      <c r="B17" s="17"/>
      <c r="C17" s="17"/>
      <c r="D17" s="17"/>
      <c r="E17" s="17"/>
      <c r="F17" s="17"/>
      <c r="G17" s="1"/>
      <c r="H17" s="18"/>
      <c r="I17" s="1"/>
      <c r="J17" s="1"/>
    </row>
    <row r="18" spans="1:10" ht="24.95" customHeight="1" thickBot="1" x14ac:dyDescent="0.25">
      <c r="A18" s="61"/>
      <c r="B18" s="6" t="s">
        <v>1</v>
      </c>
      <c r="C18" s="7" t="s">
        <v>4</v>
      </c>
      <c r="D18" s="7" t="s">
        <v>5</v>
      </c>
      <c r="E18" s="7" t="s">
        <v>6</v>
      </c>
      <c r="F18" s="7" t="s">
        <v>7</v>
      </c>
      <c r="G18" s="1"/>
      <c r="H18" s="18"/>
      <c r="I18" s="1"/>
      <c r="J18" s="1"/>
    </row>
    <row r="19" spans="1:10" ht="14.25" customHeight="1" x14ac:dyDescent="0.2">
      <c r="A19" s="79" t="s">
        <v>0</v>
      </c>
      <c r="B19" s="19" t="s">
        <v>8</v>
      </c>
      <c r="C19" s="39">
        <f t="shared" ref="C19:C26" si="0">C5/$C$13</f>
        <v>0.11879069142675931</v>
      </c>
      <c r="D19" s="40">
        <f>D5/$D$13</f>
        <v>0.12257729097181529</v>
      </c>
      <c r="E19" s="40">
        <f t="shared" ref="E19:E26" si="1">E5/$E$13</f>
        <v>0.12011986677620765</v>
      </c>
      <c r="F19" s="41">
        <f t="shared" ref="F19:F26" si="2">F5/$F$13</f>
        <v>0.12224149165969718</v>
      </c>
      <c r="G19" s="1"/>
      <c r="H19" s="18"/>
      <c r="I19" s="1"/>
      <c r="J19" s="1"/>
    </row>
    <row r="20" spans="1:10" x14ac:dyDescent="0.2">
      <c r="A20" s="80"/>
      <c r="B20" s="20" t="s">
        <v>9</v>
      </c>
      <c r="C20" s="42">
        <f t="shared" si="0"/>
        <v>0.12111492014493125</v>
      </c>
      <c r="D20" s="43">
        <f t="shared" ref="D20:D26" si="3">D6/$D$13</f>
        <v>0.12297382438856751</v>
      </c>
      <c r="E20" s="43">
        <f t="shared" si="1"/>
        <v>0.12144105560410792</v>
      </c>
      <c r="F20" s="44">
        <f t="shared" si="2"/>
        <v>0.12309322360015804</v>
      </c>
      <c r="G20" s="1"/>
      <c r="H20" s="18"/>
      <c r="I20" s="1"/>
      <c r="J20" s="1"/>
    </row>
    <row r="21" spans="1:10" x14ac:dyDescent="0.2">
      <c r="A21" s="80"/>
      <c r="B21" s="20" t="s">
        <v>10</v>
      </c>
      <c r="C21" s="42">
        <f t="shared" si="0"/>
        <v>0.12120948598318851</v>
      </c>
      <c r="D21" s="43">
        <f t="shared" si="3"/>
        <v>0.12314565553582679</v>
      </c>
      <c r="E21" s="43">
        <f t="shared" si="1"/>
        <v>0.12148278144423078</v>
      </c>
      <c r="F21" s="44">
        <f t="shared" si="2"/>
        <v>0.12344982221378471</v>
      </c>
      <c r="G21" s="1"/>
      <c r="H21" s="18"/>
      <c r="I21" s="1"/>
      <c r="J21" s="1"/>
    </row>
    <row r="22" spans="1:10" x14ac:dyDescent="0.2">
      <c r="A22" s="80"/>
      <c r="B22" s="20" t="s">
        <v>11</v>
      </c>
      <c r="C22" s="42">
        <f t="shared" si="0"/>
        <v>0.12480805669261603</v>
      </c>
      <c r="D22" s="43">
        <f>D8/$D$13</f>
        <v>0.12479347217877489</v>
      </c>
      <c r="E22" s="43">
        <f t="shared" si="1"/>
        <v>0.12708568900561912</v>
      </c>
      <c r="F22" s="44">
        <f t="shared" si="2"/>
        <v>0.12476077107395188</v>
      </c>
      <c r="G22" s="1"/>
      <c r="H22" s="18"/>
      <c r="I22" s="1"/>
      <c r="J22" s="1"/>
    </row>
    <row r="23" spans="1:10" x14ac:dyDescent="0.2">
      <c r="A23" s="80"/>
      <c r="B23" s="20" t="s">
        <v>12</v>
      </c>
      <c r="C23" s="42">
        <f t="shared" si="0"/>
        <v>0.1272925087699123</v>
      </c>
      <c r="D23" s="43">
        <f>D9/$D$13</f>
        <v>0.12031705049632765</v>
      </c>
      <c r="E23" s="43">
        <f t="shared" si="1"/>
        <v>0.12750972591422746</v>
      </c>
      <c r="F23" s="44">
        <f t="shared" si="2"/>
        <v>0.12614355274837477</v>
      </c>
      <c r="G23" s="1"/>
      <c r="H23" s="18"/>
      <c r="I23" s="1"/>
      <c r="J23" s="1"/>
    </row>
    <row r="24" spans="1:10" x14ac:dyDescent="0.2">
      <c r="A24" s="80"/>
      <c r="B24" s="20" t="s">
        <v>13</v>
      </c>
      <c r="C24" s="42">
        <f t="shared" si="0"/>
        <v>0.12732973317860652</v>
      </c>
      <c r="D24" s="43">
        <f>D10/$D$13</f>
        <v>0.12766613648680206</v>
      </c>
      <c r="E24" s="43">
        <f t="shared" si="1"/>
        <v>0.12668081559680372</v>
      </c>
      <c r="F24" s="44">
        <f t="shared" si="2"/>
        <v>0.1263282656993181</v>
      </c>
      <c r="G24" s="1"/>
      <c r="H24" s="1"/>
      <c r="I24" s="1"/>
      <c r="J24" s="1"/>
    </row>
    <row r="25" spans="1:10" x14ac:dyDescent="0.2">
      <c r="A25" s="80"/>
      <c r="B25" s="20" t="s">
        <v>14</v>
      </c>
      <c r="C25" s="42">
        <f>C11/$C$13</f>
        <v>0.1297234210593845</v>
      </c>
      <c r="D25" s="43">
        <f t="shared" si="3"/>
        <v>0.12956068503350707</v>
      </c>
      <c r="E25" s="43">
        <f t="shared" si="1"/>
        <v>0.12788594290337585</v>
      </c>
      <c r="F25" s="44">
        <f t="shared" si="2"/>
        <v>0.12702863563831152</v>
      </c>
      <c r="G25" s="1"/>
      <c r="H25" s="1"/>
      <c r="I25" s="1"/>
      <c r="J25" s="1"/>
    </row>
    <row r="26" spans="1:10" ht="15" thickBot="1" x14ac:dyDescent="0.25">
      <c r="A26" s="81"/>
      <c r="B26" s="21" t="s">
        <v>15</v>
      </c>
      <c r="C26" s="45">
        <f t="shared" si="0"/>
        <v>0.1297311827446016</v>
      </c>
      <c r="D26" s="46">
        <f t="shared" si="3"/>
        <v>0.12896588490837876</v>
      </c>
      <c r="E26" s="46">
        <f t="shared" si="1"/>
        <v>0.12779412275542756</v>
      </c>
      <c r="F26" s="47">
        <f t="shared" si="2"/>
        <v>0.12695423736640379</v>
      </c>
      <c r="G26" s="1"/>
      <c r="H26" s="1"/>
      <c r="I26" s="1"/>
      <c r="J26" s="1"/>
    </row>
    <row r="27" spans="1:10" x14ac:dyDescent="0.2">
      <c r="A27" s="61"/>
      <c r="B27" s="6" t="s">
        <v>3</v>
      </c>
      <c r="C27" s="48">
        <f>SUBTOTAL(109,Tablo4[K1])</f>
        <v>1</v>
      </c>
      <c r="D27" s="48">
        <f>SUBTOTAL(109,Tablo4[K2])</f>
        <v>1</v>
      </c>
      <c r="E27" s="48">
        <f>SUBTOTAL(109,Tablo4[K3])</f>
        <v>1</v>
      </c>
      <c r="F27" s="48">
        <f>SUBTOTAL(109,Tablo4[K4])</f>
        <v>0.99999999999999989</v>
      </c>
      <c r="G27" s="1"/>
      <c r="H27" s="1"/>
      <c r="I27" s="1"/>
      <c r="J27" s="1"/>
    </row>
    <row r="28" spans="1:10" x14ac:dyDescent="0.2">
      <c r="A28" s="1"/>
      <c r="B28" s="2"/>
      <c r="C28" s="22"/>
      <c r="D28" s="22"/>
      <c r="E28" s="22"/>
      <c r="F28" s="22"/>
      <c r="G28" s="1"/>
      <c r="H28" s="1"/>
      <c r="I28" s="1"/>
      <c r="J28" s="1"/>
    </row>
    <row r="29" spans="1:10" x14ac:dyDescent="0.2">
      <c r="A29" s="1"/>
      <c r="B29" s="2"/>
      <c r="C29" s="22"/>
      <c r="D29" s="22"/>
      <c r="E29" s="22"/>
      <c r="F29" s="22"/>
      <c r="G29" s="1"/>
      <c r="H29" s="1"/>
      <c r="I29" s="1"/>
      <c r="J29" s="1"/>
    </row>
    <row r="30" spans="1:10" ht="15" thickBot="1" x14ac:dyDescent="0.25">
      <c r="A30" s="1"/>
      <c r="B30" s="2"/>
      <c r="C30" s="22"/>
      <c r="D30" s="22"/>
      <c r="E30" s="22"/>
      <c r="F30" s="22"/>
      <c r="G30" s="1"/>
      <c r="H30" s="1"/>
      <c r="I30" s="1"/>
      <c r="J30" s="1"/>
    </row>
    <row r="31" spans="1:10" s="59" customFormat="1" ht="51.75" customHeight="1" thickBot="1" x14ac:dyDescent="0.25">
      <c r="A31" s="58"/>
      <c r="B31" s="87" t="s">
        <v>27</v>
      </c>
      <c r="C31" s="87"/>
      <c r="D31" s="87"/>
      <c r="E31" s="87"/>
      <c r="F31" s="87"/>
      <c r="G31" s="87"/>
      <c r="H31" s="58"/>
      <c r="I31" s="84" t="s">
        <v>22</v>
      </c>
      <c r="J31" s="85"/>
    </row>
    <row r="32" spans="1:10" ht="15" thickBot="1" x14ac:dyDescent="0.25">
      <c r="A32" s="1"/>
      <c r="B32" s="2"/>
      <c r="C32" s="22"/>
      <c r="D32" s="22"/>
      <c r="E32" s="22"/>
      <c r="F32" s="22"/>
      <c r="G32" s="1"/>
      <c r="H32" s="1"/>
      <c r="I32" s="1"/>
      <c r="J32" s="1"/>
    </row>
    <row r="33" spans="1:10" ht="24.95" customHeight="1" thickBot="1" x14ac:dyDescent="0.25">
      <c r="A33" s="1"/>
      <c r="B33" s="23" t="s">
        <v>1</v>
      </c>
      <c r="C33" s="24" t="s">
        <v>4</v>
      </c>
      <c r="D33" s="24" t="s">
        <v>5</v>
      </c>
      <c r="E33" s="24" t="s">
        <v>6</v>
      </c>
      <c r="F33" s="24" t="s">
        <v>7</v>
      </c>
      <c r="G33" s="24" t="s">
        <v>29</v>
      </c>
      <c r="H33" s="1"/>
      <c r="I33" s="1"/>
      <c r="J33" s="1"/>
    </row>
    <row r="34" spans="1:10" ht="42.75" x14ac:dyDescent="0.2">
      <c r="A34" s="1"/>
      <c r="B34" s="25" t="s">
        <v>16</v>
      </c>
      <c r="C34" s="49">
        <f>MAX(C19:C26)</f>
        <v>0.1297311827446016</v>
      </c>
      <c r="D34" s="49">
        <f>MAX(D19:D26)</f>
        <v>0.12956068503350707</v>
      </c>
      <c r="E34" s="49">
        <f>MAX(E19:E26)</f>
        <v>0.12788594290337585</v>
      </c>
      <c r="F34" s="49">
        <f>MAX(F19:F26)</f>
        <v>0.12702863563831152</v>
      </c>
      <c r="G34" s="49">
        <f>SUM(C34:F34)</f>
        <v>0.51420644631979595</v>
      </c>
      <c r="H34" s="1"/>
      <c r="I34" s="1"/>
      <c r="J34" s="1"/>
    </row>
    <row r="35" spans="1:10" ht="20.25" customHeight="1" x14ac:dyDescent="0.2">
      <c r="A35" s="1"/>
      <c r="B35" s="26" t="s">
        <v>17</v>
      </c>
      <c r="C35" s="50">
        <f>AVERAGE(C19:C26)</f>
        <v>0.125</v>
      </c>
      <c r="D35" s="50">
        <f>AVERAGE(D19:D26)</f>
        <v>0.125</v>
      </c>
      <c r="E35" s="50">
        <f>AVERAGE(E19:E26)</f>
        <v>0.125</v>
      </c>
      <c r="F35" s="50">
        <f>AVERAGE(F19:F26)</f>
        <v>0.12499999999999999</v>
      </c>
      <c r="G35" s="51">
        <f t="shared" ref="G35:G43" si="4">SUM(C35:F35)</f>
        <v>0.5</v>
      </c>
      <c r="H35" s="1"/>
      <c r="I35" s="1"/>
      <c r="J35" s="1"/>
    </row>
    <row r="36" spans="1:10" ht="31.5" customHeight="1" thickBot="1" x14ac:dyDescent="0.25">
      <c r="A36" s="1"/>
      <c r="B36" s="28" t="s">
        <v>18</v>
      </c>
      <c r="C36" s="52">
        <f>_xlfn.STDEV.S(C19:C26)</f>
        <v>4.1991877955071437E-3</v>
      </c>
      <c r="D36" s="52">
        <f>_xlfn.STDEV.S(D19:D26)</f>
        <v>3.3599010333623443E-3</v>
      </c>
      <c r="E36" s="52">
        <f>_xlfn.STDEV.S(E19:E26)</f>
        <v>3.3479709023562418E-3</v>
      </c>
      <c r="F36" s="52">
        <f>_xlfn.STDEV.S(F19:F26)</f>
        <v>1.8788999457898939E-3</v>
      </c>
      <c r="G36" s="53">
        <f>SUM(C36:F36)</f>
        <v>1.2785959677015624E-2</v>
      </c>
      <c r="H36" s="1"/>
      <c r="I36" s="1"/>
      <c r="J36" s="1"/>
    </row>
    <row r="37" spans="1:10" ht="65.25" customHeight="1" thickBot="1" x14ac:dyDescent="0.25">
      <c r="A37" s="1"/>
      <c r="B37" s="29" t="s">
        <v>19</v>
      </c>
      <c r="C37" s="54">
        <f>STANDARDIZE(C34,C35,C36)</f>
        <v>1.1266899636314573</v>
      </c>
      <c r="D37" s="54">
        <f>STANDARDIZE(D34,D35,D36)</f>
        <v>1.3573867171150173</v>
      </c>
      <c r="E37" s="54">
        <f>STANDARDIZE(E34,E35,E36)</f>
        <v>0.86199760617536247</v>
      </c>
      <c r="F37" s="54">
        <f>STANDARDIZE(F34,F35,F36)</f>
        <v>1.0796932763009295</v>
      </c>
      <c r="G37" s="55">
        <f>SUM(C37:F37)</f>
        <v>4.4257675632227667</v>
      </c>
      <c r="H37" s="1"/>
      <c r="I37" s="1"/>
      <c r="J37" s="1"/>
    </row>
    <row r="38" spans="1:10" ht="19.5" customHeight="1" x14ac:dyDescent="0.2">
      <c r="A38" s="1"/>
      <c r="B38" s="30"/>
      <c r="C38" s="31"/>
      <c r="D38" s="31"/>
      <c r="E38" s="31"/>
      <c r="F38" s="31"/>
      <c r="G38" s="31"/>
      <c r="H38" s="1"/>
      <c r="I38" s="1"/>
      <c r="J38" s="1"/>
    </row>
    <row r="39" spans="1:10" ht="19.5" customHeight="1" thickBot="1" x14ac:dyDescent="0.25">
      <c r="A39" s="1"/>
      <c r="B39" s="30"/>
      <c r="C39" s="31"/>
      <c r="D39" s="31"/>
      <c r="E39" s="31"/>
      <c r="F39" s="31"/>
      <c r="G39" s="31"/>
      <c r="H39" s="1"/>
      <c r="I39" s="1"/>
      <c r="J39" s="1"/>
    </row>
    <row r="40" spans="1:10" ht="24.95" customHeight="1" thickBot="1" x14ac:dyDescent="0.25">
      <c r="A40" s="1"/>
      <c r="B40" s="86" t="s">
        <v>28</v>
      </c>
      <c r="C40" s="86"/>
      <c r="D40" s="86"/>
      <c r="E40" s="86"/>
      <c r="F40" s="86"/>
      <c r="G40" s="86"/>
      <c r="H40" s="1"/>
      <c r="I40" s="82" t="s">
        <v>23</v>
      </c>
      <c r="J40" s="83"/>
    </row>
    <row r="41" spans="1:10" ht="14.25" customHeight="1" thickTop="1" thickBot="1" x14ac:dyDescent="0.25">
      <c r="A41" s="1"/>
      <c r="B41" s="32"/>
      <c r="C41" s="27"/>
      <c r="D41" s="27"/>
      <c r="E41" s="27"/>
      <c r="F41" s="27"/>
      <c r="G41" s="27"/>
      <c r="H41" s="1"/>
      <c r="I41" s="1"/>
      <c r="J41" s="1"/>
    </row>
    <row r="42" spans="1:10" ht="48.75" customHeight="1" thickBot="1" x14ac:dyDescent="0.25">
      <c r="A42" s="1"/>
      <c r="B42" s="33" t="s">
        <v>1</v>
      </c>
      <c r="C42" s="34" t="s">
        <v>4</v>
      </c>
      <c r="D42" s="34" t="s">
        <v>5</v>
      </c>
      <c r="E42" s="34" t="s">
        <v>6</v>
      </c>
      <c r="F42" s="34" t="s">
        <v>7</v>
      </c>
      <c r="G42" s="34" t="s">
        <v>29</v>
      </c>
      <c r="H42" s="1"/>
      <c r="I42" s="1"/>
      <c r="J42" s="1"/>
    </row>
    <row r="43" spans="1:10" ht="81.75" customHeight="1" thickTop="1" thickBot="1" x14ac:dyDescent="0.25">
      <c r="A43" s="1"/>
      <c r="B43" s="35" t="s">
        <v>24</v>
      </c>
      <c r="C43" s="56">
        <f>C37/$G$37</f>
        <v>0.25457504207722592</v>
      </c>
      <c r="D43" s="56">
        <f>D37/$G$37</f>
        <v>0.30670085984510947</v>
      </c>
      <c r="E43" s="56">
        <f>E37/$G$37</f>
        <v>0.19476793434395159</v>
      </c>
      <c r="F43" s="56">
        <f>F37/$G$37</f>
        <v>0.24395616373371304</v>
      </c>
      <c r="G43" s="57">
        <f t="shared" si="4"/>
        <v>1</v>
      </c>
      <c r="H43" s="1"/>
      <c r="I43" s="1"/>
      <c r="J43" s="1"/>
    </row>
    <row r="44" spans="1:10" ht="15" thickTop="1" x14ac:dyDescent="0.2">
      <c r="A44" s="1"/>
      <c r="B44" s="2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2"/>
      <c r="C45" s="1"/>
      <c r="D45" s="1"/>
      <c r="E45" s="1"/>
      <c r="F45" s="1"/>
      <c r="G45" s="1"/>
      <c r="H45" s="1"/>
      <c r="I45" s="1"/>
      <c r="J45" s="1"/>
    </row>
    <row r="46" spans="1:10" ht="24.95" customHeight="1" x14ac:dyDescent="0.2">
      <c r="A46" s="3"/>
      <c r="B46" s="76" t="s">
        <v>26</v>
      </c>
      <c r="C46" s="77"/>
      <c r="D46" s="77"/>
      <c r="E46" s="77"/>
      <c r="F46" s="77"/>
      <c r="G46" s="78"/>
      <c r="H46" s="3"/>
      <c r="I46" s="3"/>
      <c r="J46" s="3"/>
    </row>
    <row r="47" spans="1:10" x14ac:dyDescent="0.2">
      <c r="A47" s="3"/>
      <c r="B47" s="36"/>
      <c r="C47" s="3"/>
      <c r="D47" s="3"/>
      <c r="E47" s="3"/>
      <c r="F47" s="3"/>
      <c r="G47" s="3"/>
      <c r="H47" s="3"/>
      <c r="I47" s="3"/>
      <c r="J47" s="3"/>
    </row>
    <row r="48" spans="1:10" x14ac:dyDescent="0.2">
      <c r="A48" s="3"/>
      <c r="B48" s="36"/>
      <c r="C48" s="3"/>
      <c r="D48" s="3"/>
      <c r="E48" s="3"/>
      <c r="F48" s="3"/>
      <c r="G48" s="3"/>
      <c r="H48" s="3"/>
      <c r="I48" s="3"/>
      <c r="J48" s="3"/>
    </row>
    <row r="49" spans="1:10" x14ac:dyDescent="0.2">
      <c r="A49" s="3"/>
      <c r="B49" s="36"/>
      <c r="C49" s="3"/>
      <c r="D49" s="3"/>
      <c r="E49" s="3"/>
      <c r="F49" s="3"/>
      <c r="G49" s="3"/>
      <c r="H49" s="3"/>
      <c r="I49" s="3"/>
      <c r="J49" s="3"/>
    </row>
    <row r="50" spans="1:10" x14ac:dyDescent="0.2">
      <c r="A50" s="3"/>
      <c r="B50" s="36"/>
      <c r="C50" s="3"/>
      <c r="D50" s="3"/>
      <c r="E50" s="3"/>
      <c r="F50" s="3"/>
      <c r="G50" s="3"/>
      <c r="H50" s="3"/>
      <c r="I50" s="3"/>
      <c r="J50" s="3"/>
    </row>
    <row r="51" spans="1:10" x14ac:dyDescent="0.2">
      <c r="A51" s="3"/>
      <c r="B51" s="36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6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6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6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6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/>
      <c r="B56" s="36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/>
      <c r="B57" s="36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6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6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6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6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6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6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6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6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6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6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6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6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6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6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6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6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6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6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6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6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6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6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6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6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6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6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6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6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6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6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6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6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6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6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3"/>
      <c r="B92" s="36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6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6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6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6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6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6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3"/>
      <c r="B99" s="36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3"/>
      <c r="B100" s="36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6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6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6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6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3"/>
      <c r="B105" s="36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3"/>
      <c r="B106" s="36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6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6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3"/>
      <c r="B109" s="36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3"/>
      <c r="B110" s="36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6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3"/>
      <c r="B112" s="36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3"/>
      <c r="B113" s="36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6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6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6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6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6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3"/>
      <c r="B119" s="36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3"/>
      <c r="B120" s="36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6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3"/>
      <c r="B122" s="36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3"/>
      <c r="B123" s="36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3"/>
      <c r="B124" s="36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6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6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6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6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3"/>
      <c r="B129" s="36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3"/>
      <c r="B130" s="36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3"/>
      <c r="B131" s="36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6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3"/>
      <c r="B133" s="36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3"/>
      <c r="B134" s="36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6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6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6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3"/>
      <c r="B138" s="36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3"/>
      <c r="B139" s="36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3"/>
      <c r="B140" s="36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3"/>
      <c r="B141" s="36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3"/>
      <c r="B142" s="36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6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6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6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6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3"/>
      <c r="B147" s="36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3"/>
      <c r="B148" s="36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3"/>
      <c r="B149" s="36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3"/>
      <c r="B150" s="36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3"/>
      <c r="B151" s="36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3"/>
      <c r="B152" s="36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3"/>
      <c r="B153" s="36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3"/>
      <c r="B154" s="36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3"/>
      <c r="B155" s="36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3"/>
      <c r="B156" s="36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3"/>
      <c r="B157" s="36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3"/>
      <c r="B158" s="36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3"/>
      <c r="B159" s="36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3"/>
      <c r="B160" s="36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3"/>
      <c r="B161" s="36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3"/>
      <c r="B162" s="36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3"/>
      <c r="B163" s="36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3"/>
      <c r="B164" s="36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3"/>
      <c r="B165" s="36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3"/>
      <c r="B166" s="36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3"/>
      <c r="B167" s="36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3"/>
      <c r="B168" s="36"/>
      <c r="C168" s="3"/>
      <c r="D168" s="3"/>
      <c r="E168" s="3"/>
      <c r="F168" s="3"/>
      <c r="G168" s="3"/>
      <c r="H168" s="3"/>
      <c r="I168" s="3"/>
      <c r="J168" s="3"/>
    </row>
  </sheetData>
  <sheetProtection algorithmName="SHA-512" hashValue="fPMbMTVBU+nfCgNGMSJAQm7wpzSV81A2nRCN56ZjOu5AMyX5uXT5v4H3XRuWYDasYtxahSma3mBxbzM/7aXkKw==" saltValue="UBaY7qOpjnh0XN6Iuf5V2A==" spinCount="100000" sheet="1" formatCells="0" formatColumns="0" formatRows="0" insertColumns="0" insertRows="0" insertHyperlinks="0" sort="0" autoFilter="0" pivotTables="0"/>
  <mergeCells count="11">
    <mergeCell ref="B46:G46"/>
    <mergeCell ref="A5:A12"/>
    <mergeCell ref="H2:I2"/>
    <mergeCell ref="H16:I16"/>
    <mergeCell ref="I31:J31"/>
    <mergeCell ref="I40:J40"/>
    <mergeCell ref="A19:A26"/>
    <mergeCell ref="B16:F16"/>
    <mergeCell ref="B2:F2"/>
    <mergeCell ref="B40:G40"/>
    <mergeCell ref="B31:G31"/>
  </mergeCells>
  <conditionalFormatting sqref="C43:F4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0000"/>
  </sheetPr>
  <dimension ref="A1:J163"/>
  <sheetViews>
    <sheetView tabSelected="1" topLeftCell="A38" workbookViewId="0">
      <selection activeCell="E38" sqref="E38 G38"/>
    </sheetView>
  </sheetViews>
  <sheetFormatPr defaultRowHeight="14.25" x14ac:dyDescent="0.2"/>
  <cols>
    <col min="1" max="1" width="9.140625" style="37"/>
    <col min="2" max="2" width="16.42578125" style="6" customWidth="1"/>
    <col min="3" max="6" width="20.7109375" style="37" customWidth="1"/>
    <col min="7" max="7" width="11.7109375" style="37" customWidth="1"/>
    <col min="8" max="10" width="9.140625" style="37"/>
    <col min="11" max="16384" width="9.140625" style="3"/>
  </cols>
  <sheetData>
    <row r="1" spans="1:10" ht="30.75" customHeight="1" thickBot="1" x14ac:dyDescent="0.25">
      <c r="A1" s="88" t="s">
        <v>30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.75" customHeight="1" thickBot="1" x14ac:dyDescent="0.25">
      <c r="A2" s="1"/>
      <c r="B2" s="2"/>
      <c r="C2" s="2"/>
      <c r="D2" s="2"/>
      <c r="E2" s="2"/>
      <c r="F2" s="2"/>
      <c r="G2" s="1"/>
      <c r="H2" s="1"/>
      <c r="I2" s="1"/>
      <c r="J2" s="1"/>
    </row>
    <row r="3" spans="1:10" ht="18.75" customHeight="1" thickBot="1" x14ac:dyDescent="0.25">
      <c r="A3" s="1"/>
      <c r="B3" s="86" t="s">
        <v>2</v>
      </c>
      <c r="C3" s="86"/>
      <c r="D3" s="86"/>
      <c r="E3" s="86"/>
      <c r="F3" s="86"/>
      <c r="G3" s="1"/>
      <c r="H3" s="82" t="s">
        <v>20</v>
      </c>
      <c r="I3" s="83"/>
      <c r="J3" s="1"/>
    </row>
    <row r="4" spans="1:10" ht="15.75" customHeight="1" thickTop="1" x14ac:dyDescent="0.2">
      <c r="A4" s="1"/>
      <c r="B4" s="4"/>
      <c r="C4" s="4"/>
      <c r="D4" s="4"/>
      <c r="E4" s="4"/>
      <c r="F4" s="4"/>
      <c r="G4" s="1"/>
      <c r="H4" s="1"/>
      <c r="I4" s="1"/>
      <c r="J4" s="1"/>
    </row>
    <row r="5" spans="1:10" ht="24.95" customHeight="1" thickBot="1" x14ac:dyDescent="0.25">
      <c r="A5" s="5"/>
      <c r="B5" s="6" t="s">
        <v>1</v>
      </c>
      <c r="C5" s="7" t="s">
        <v>4</v>
      </c>
      <c r="D5" s="7" t="s">
        <v>5</v>
      </c>
      <c r="E5" s="7" t="s">
        <v>6</v>
      </c>
      <c r="F5" s="7" t="s">
        <v>7</v>
      </c>
      <c r="G5" s="1"/>
      <c r="H5" s="1"/>
      <c r="I5" s="1"/>
      <c r="J5" s="1"/>
    </row>
    <row r="6" spans="1:10" ht="17.25" customHeight="1" x14ac:dyDescent="0.2">
      <c r="A6" s="79" t="s">
        <v>0</v>
      </c>
      <c r="B6" s="8" t="s">
        <v>8</v>
      </c>
      <c r="C6" s="90">
        <f ca="1">RANDBETWEEN(-10000,10000)</f>
        <v>-2979</v>
      </c>
      <c r="D6" s="90">
        <f t="shared" ref="D6:F13" ca="1" si="0">RANDBETWEEN(-10000,10000)</f>
        <v>-1720</v>
      </c>
      <c r="E6" s="90">
        <f t="shared" ca="1" si="0"/>
        <v>-2917</v>
      </c>
      <c r="F6" s="91">
        <f t="shared" ca="1" si="0"/>
        <v>-8334</v>
      </c>
      <c r="G6" s="1"/>
      <c r="H6" s="1"/>
      <c r="I6" s="1"/>
      <c r="J6" s="1"/>
    </row>
    <row r="7" spans="1:10" x14ac:dyDescent="0.2">
      <c r="A7" s="80"/>
      <c r="B7" s="11" t="s">
        <v>9</v>
      </c>
      <c r="C7" s="92">
        <f t="shared" ref="C7:C13" ca="1" si="1">RANDBETWEEN(-10000,10000)</f>
        <v>3991</v>
      </c>
      <c r="D7" s="92">
        <f t="shared" ca="1" si="0"/>
        <v>-7018</v>
      </c>
      <c r="E7" s="92">
        <f t="shared" ca="1" si="0"/>
        <v>-9888</v>
      </c>
      <c r="F7" s="93">
        <f t="shared" ca="1" si="0"/>
        <v>3519</v>
      </c>
      <c r="G7" s="1"/>
      <c r="H7" s="1"/>
      <c r="I7" s="1"/>
      <c r="J7" s="1"/>
    </row>
    <row r="8" spans="1:10" x14ac:dyDescent="0.2">
      <c r="A8" s="80"/>
      <c r="B8" s="11" t="s">
        <v>10</v>
      </c>
      <c r="C8" s="92">
        <f t="shared" ca="1" si="1"/>
        <v>9210</v>
      </c>
      <c r="D8" s="92">
        <f t="shared" ca="1" si="0"/>
        <v>-1162</v>
      </c>
      <c r="E8" s="92">
        <f t="shared" ca="1" si="0"/>
        <v>4316</v>
      </c>
      <c r="F8" s="93">
        <f t="shared" ca="1" si="0"/>
        <v>-24</v>
      </c>
      <c r="G8" s="1"/>
      <c r="H8" s="1"/>
      <c r="I8" s="1"/>
      <c r="J8" s="1"/>
    </row>
    <row r="9" spans="1:10" x14ac:dyDescent="0.2">
      <c r="A9" s="80"/>
      <c r="B9" s="11" t="s">
        <v>11</v>
      </c>
      <c r="C9" s="92">
        <f t="shared" ca="1" si="1"/>
        <v>-2444</v>
      </c>
      <c r="D9" s="92">
        <f ca="1">RANDBETWEEN(-10000,10000)</f>
        <v>8652</v>
      </c>
      <c r="E9" s="92">
        <f t="shared" ca="1" si="0"/>
        <v>-616</v>
      </c>
      <c r="F9" s="93">
        <f t="shared" ca="1" si="0"/>
        <v>1576</v>
      </c>
      <c r="G9" s="1"/>
      <c r="H9" s="1"/>
      <c r="I9" s="1"/>
      <c r="J9" s="1"/>
    </row>
    <row r="10" spans="1:10" x14ac:dyDescent="0.2">
      <c r="A10" s="80"/>
      <c r="B10" s="11" t="s">
        <v>12</v>
      </c>
      <c r="C10" s="92">
        <f t="shared" ca="1" si="1"/>
        <v>-2255</v>
      </c>
      <c r="D10" s="92">
        <f t="shared" ca="1" si="0"/>
        <v>-4811</v>
      </c>
      <c r="E10" s="92">
        <f t="shared" ca="1" si="0"/>
        <v>-4174</v>
      </c>
      <c r="F10" s="93">
        <f t="shared" ca="1" si="0"/>
        <v>-4420</v>
      </c>
      <c r="G10" s="1"/>
      <c r="H10" s="1"/>
      <c r="I10" s="1"/>
      <c r="J10" s="1"/>
    </row>
    <row r="11" spans="1:10" x14ac:dyDescent="0.2">
      <c r="A11" s="80"/>
      <c r="B11" s="11" t="s">
        <v>13</v>
      </c>
      <c r="C11" s="92">
        <f t="shared" ca="1" si="1"/>
        <v>5416</v>
      </c>
      <c r="D11" s="92">
        <f t="shared" ca="1" si="0"/>
        <v>5068</v>
      </c>
      <c r="E11" s="92">
        <f t="shared" ca="1" si="0"/>
        <v>-6234</v>
      </c>
      <c r="F11" s="93">
        <f t="shared" ca="1" si="0"/>
        <v>108</v>
      </c>
      <c r="G11" s="1"/>
      <c r="H11" s="1"/>
      <c r="I11" s="1"/>
      <c r="J11" s="1"/>
    </row>
    <row r="12" spans="1:10" x14ac:dyDescent="0.2">
      <c r="A12" s="80"/>
      <c r="B12" s="11" t="s">
        <v>14</v>
      </c>
      <c r="C12" s="92">
        <f t="shared" ca="1" si="1"/>
        <v>8913</v>
      </c>
      <c r="D12" s="92">
        <f t="shared" ca="1" si="0"/>
        <v>-721</v>
      </c>
      <c r="E12" s="92">
        <f t="shared" ca="1" si="0"/>
        <v>4788</v>
      </c>
      <c r="F12" s="93">
        <f t="shared" ca="1" si="0"/>
        <v>-2635</v>
      </c>
      <c r="G12" s="1"/>
      <c r="H12" s="1"/>
      <c r="I12" s="1"/>
      <c r="J12" s="1"/>
    </row>
    <row r="13" spans="1:10" ht="15" thickBot="1" x14ac:dyDescent="0.25">
      <c r="A13" s="81"/>
      <c r="B13" s="14" t="s">
        <v>15</v>
      </c>
      <c r="C13" s="94">
        <f t="shared" ca="1" si="1"/>
        <v>1099</v>
      </c>
      <c r="D13" s="94">
        <f t="shared" ca="1" si="0"/>
        <v>9807</v>
      </c>
      <c r="E13" s="94">
        <f t="shared" ca="1" si="0"/>
        <v>-4185</v>
      </c>
      <c r="F13" s="95">
        <f t="shared" ca="1" si="0"/>
        <v>5587</v>
      </c>
      <c r="G13" s="1"/>
      <c r="H13" s="1"/>
      <c r="I13" s="1"/>
      <c r="J13" s="1"/>
    </row>
    <row r="14" spans="1:10" x14ac:dyDescent="0.2">
      <c r="A14" s="1"/>
      <c r="B14" s="6" t="s">
        <v>3</v>
      </c>
      <c r="C14" s="38">
        <f ca="1">SUBTOTAL(109,Tablo13[K1])</f>
        <v>20951</v>
      </c>
      <c r="D14" s="38">
        <f ca="1">SUBTOTAL(109,Tablo13[K2])</f>
        <v>8095</v>
      </c>
      <c r="E14" s="38">
        <f ca="1">SUBTOTAL(109,Tablo13[K3])</f>
        <v>-18910</v>
      </c>
      <c r="F14" s="38">
        <f ca="1">SUBTOTAL(109,Tablo13[K4])</f>
        <v>-4623</v>
      </c>
      <c r="G14" s="1"/>
      <c r="H14" s="1"/>
      <c r="I14" s="1"/>
      <c r="J14" s="1"/>
    </row>
    <row r="15" spans="1:10" x14ac:dyDescent="0.2">
      <c r="A15" s="1"/>
      <c r="B15" s="2"/>
      <c r="C15" s="1"/>
      <c r="D15" s="1"/>
      <c r="E15" s="1"/>
      <c r="F15" s="1"/>
      <c r="G15" s="1"/>
      <c r="H15" s="1"/>
      <c r="I15" s="1"/>
      <c r="J15" s="1"/>
    </row>
    <row r="16" spans="1:10" ht="15" thickBot="1" x14ac:dyDescent="0.25">
      <c r="A16" s="1"/>
      <c r="B16" s="2"/>
      <c r="C16" s="1"/>
      <c r="D16" s="1"/>
      <c r="E16" s="1"/>
      <c r="F16" s="1"/>
      <c r="G16" s="1"/>
      <c r="H16" s="1"/>
      <c r="I16" s="1"/>
      <c r="J16" s="1"/>
    </row>
    <row r="17" spans="1:10" ht="27" customHeight="1" thickBot="1" x14ac:dyDescent="0.25">
      <c r="A17" s="1"/>
      <c r="B17" s="86" t="s">
        <v>25</v>
      </c>
      <c r="C17" s="86"/>
      <c r="D17" s="86"/>
      <c r="E17" s="86"/>
      <c r="F17" s="86"/>
      <c r="G17" s="1"/>
      <c r="H17" s="82" t="s">
        <v>21</v>
      </c>
      <c r="I17" s="83"/>
      <c r="J17" s="1"/>
    </row>
    <row r="18" spans="1:10" ht="15.75" customHeight="1" thickTop="1" x14ac:dyDescent="0.2">
      <c r="A18" s="1"/>
      <c r="B18" s="17"/>
      <c r="C18" s="17"/>
      <c r="D18" s="17"/>
      <c r="E18" s="17"/>
      <c r="F18" s="17"/>
      <c r="G18" s="1"/>
      <c r="H18" s="18"/>
      <c r="I18" s="1"/>
      <c r="J18" s="1"/>
    </row>
    <row r="19" spans="1:10" ht="24.95" customHeight="1" thickBot="1" x14ac:dyDescent="0.25">
      <c r="A19" s="1"/>
      <c r="B19" s="6" t="s">
        <v>1</v>
      </c>
      <c r="C19" s="7" t="s">
        <v>4</v>
      </c>
      <c r="D19" s="7" t="s">
        <v>5</v>
      </c>
      <c r="E19" s="7" t="s">
        <v>6</v>
      </c>
      <c r="F19" s="7" t="s">
        <v>7</v>
      </c>
      <c r="G19" s="1"/>
      <c r="H19" s="18"/>
      <c r="I19" s="1"/>
      <c r="J19" s="1"/>
    </row>
    <row r="20" spans="1:10" ht="14.25" customHeight="1" x14ac:dyDescent="0.2">
      <c r="A20" s="79" t="s">
        <v>0</v>
      </c>
      <c r="B20" s="19" t="s">
        <v>8</v>
      </c>
      <c r="C20" s="39">
        <f t="shared" ref="C20:C27" ca="1" si="2">C6/$C$14</f>
        <v>-0.14218891699680206</v>
      </c>
      <c r="D20" s="40">
        <f t="shared" ref="D20:D27" ca="1" si="3">D6/$D$14</f>
        <v>-0.2124768375540457</v>
      </c>
      <c r="E20" s="40">
        <f t="shared" ref="E20:E27" ca="1" si="4">E6/$E$14</f>
        <v>0.15425700687466948</v>
      </c>
      <c r="F20" s="41">
        <f t="shared" ref="F20:F27" ca="1" si="5">F6/$F$14</f>
        <v>1.8027255029201816</v>
      </c>
      <c r="G20" s="1"/>
      <c r="H20" s="18"/>
      <c r="I20" s="1"/>
      <c r="J20" s="1"/>
    </row>
    <row r="21" spans="1:10" x14ac:dyDescent="0.2">
      <c r="A21" s="80"/>
      <c r="B21" s="20" t="s">
        <v>9</v>
      </c>
      <c r="C21" s="42">
        <f t="shared" ca="1" si="2"/>
        <v>0.19049210061572239</v>
      </c>
      <c r="D21" s="43">
        <f t="shared" ca="1" si="3"/>
        <v>-0.86695491043854234</v>
      </c>
      <c r="E21" s="43">
        <f t="shared" ca="1" si="4"/>
        <v>0.52289793759915393</v>
      </c>
      <c r="F21" s="44">
        <f t="shared" ca="1" si="5"/>
        <v>-0.76119402985074625</v>
      </c>
      <c r="G21" s="1"/>
      <c r="H21" s="18"/>
      <c r="I21" s="1"/>
      <c r="J21" s="1"/>
    </row>
    <row r="22" spans="1:10" x14ac:dyDescent="0.2">
      <c r="A22" s="80"/>
      <c r="B22" s="20" t="s">
        <v>10</v>
      </c>
      <c r="C22" s="42">
        <f t="shared" ca="1" si="2"/>
        <v>0.43959715526705168</v>
      </c>
      <c r="D22" s="43">
        <f t="shared" ca="1" si="3"/>
        <v>-0.14354539839407041</v>
      </c>
      <c r="E22" s="43">
        <f t="shared" ca="1" si="4"/>
        <v>-0.22823902696985721</v>
      </c>
      <c r="F22" s="44">
        <f t="shared" ca="1" si="5"/>
        <v>5.1914341336794286E-3</v>
      </c>
      <c r="G22" s="1"/>
      <c r="H22" s="18"/>
      <c r="I22" s="1"/>
      <c r="J22" s="1"/>
    </row>
    <row r="23" spans="1:10" x14ac:dyDescent="0.2">
      <c r="A23" s="80"/>
      <c r="B23" s="20" t="s">
        <v>11</v>
      </c>
      <c r="C23" s="42">
        <f t="shared" ca="1" si="2"/>
        <v>-0.11665314304806453</v>
      </c>
      <c r="D23" s="43">
        <f t="shared" ca="1" si="3"/>
        <v>1.0688079061148856</v>
      </c>
      <c r="E23" s="43">
        <f t="shared" ca="1" si="4"/>
        <v>3.25753569539926E-2</v>
      </c>
      <c r="F23" s="44">
        <f t="shared" ca="1" si="5"/>
        <v>-0.3409041747782825</v>
      </c>
      <c r="G23" s="1"/>
      <c r="H23" s="18"/>
      <c r="I23" s="1"/>
      <c r="J23" s="1"/>
    </row>
    <row r="24" spans="1:10" x14ac:dyDescent="0.2">
      <c r="A24" s="80"/>
      <c r="B24" s="20" t="s">
        <v>12</v>
      </c>
      <c r="C24" s="42">
        <f t="shared" ca="1" si="2"/>
        <v>-0.10763209393346379</v>
      </c>
      <c r="D24" s="43">
        <f t="shared" ca="1" si="3"/>
        <v>-0.59431747992588013</v>
      </c>
      <c r="E24" s="43">
        <f t="shared" ca="1" si="4"/>
        <v>0.22072977260708621</v>
      </c>
      <c r="F24" s="44">
        <f t="shared" ca="1" si="5"/>
        <v>0.95608911961929488</v>
      </c>
      <c r="G24" s="1"/>
      <c r="H24" s="18"/>
      <c r="I24" s="1"/>
      <c r="J24" s="1"/>
    </row>
    <row r="25" spans="1:10" x14ac:dyDescent="0.2">
      <c r="A25" s="80"/>
      <c r="B25" s="20" t="s">
        <v>13</v>
      </c>
      <c r="C25" s="42">
        <f t="shared" ca="1" si="2"/>
        <v>0.25850794711469621</v>
      </c>
      <c r="D25" s="43">
        <f t="shared" ca="1" si="3"/>
        <v>0.62606547251389744</v>
      </c>
      <c r="E25" s="43">
        <f t="shared" ca="1" si="4"/>
        <v>0.32966684294024323</v>
      </c>
      <c r="F25" s="44">
        <f t="shared" ca="1" si="5"/>
        <v>-2.336145360155743E-2</v>
      </c>
      <c r="G25" s="1"/>
      <c r="H25" s="1"/>
      <c r="I25" s="1"/>
      <c r="J25" s="1"/>
    </row>
    <row r="26" spans="1:10" x14ac:dyDescent="0.2">
      <c r="A26" s="80"/>
      <c r="B26" s="20" t="s">
        <v>14</v>
      </c>
      <c r="C26" s="42">
        <f ca="1">C12/$C$14</f>
        <v>0.42542122094410767</v>
      </c>
      <c r="D26" s="43">
        <f t="shared" ca="1" si="3"/>
        <v>-8.9067325509573816E-2</v>
      </c>
      <c r="E26" s="43">
        <f t="shared" ca="1" si="4"/>
        <v>-0.25319936541512428</v>
      </c>
      <c r="F26" s="44">
        <f t="shared" ca="1" si="5"/>
        <v>0.56997620592688725</v>
      </c>
      <c r="G26" s="1"/>
      <c r="H26" s="1"/>
      <c r="I26" s="1"/>
      <c r="J26" s="1"/>
    </row>
    <row r="27" spans="1:10" ht="15" thickBot="1" x14ac:dyDescent="0.25">
      <c r="A27" s="81"/>
      <c r="B27" s="21" t="s">
        <v>15</v>
      </c>
      <c r="C27" s="45">
        <f t="shared" ca="1" si="2"/>
        <v>5.245573003675242E-2</v>
      </c>
      <c r="D27" s="46">
        <f t="shared" ca="1" si="3"/>
        <v>1.2114885731933291</v>
      </c>
      <c r="E27" s="46">
        <f t="shared" ca="1" si="4"/>
        <v>0.22131147540983606</v>
      </c>
      <c r="F27" s="47">
        <f t="shared" ca="1" si="5"/>
        <v>-1.208522604369457</v>
      </c>
      <c r="G27" s="1"/>
      <c r="H27" s="1"/>
      <c r="I27" s="1"/>
      <c r="J27" s="1"/>
    </row>
    <row r="28" spans="1:10" x14ac:dyDescent="0.2">
      <c r="A28" s="1"/>
      <c r="B28" s="6" t="s">
        <v>3</v>
      </c>
      <c r="C28" s="48">
        <f ca="1">SUBTOTAL(109,Tablo44[K1])</f>
        <v>1.0000000000000002</v>
      </c>
      <c r="D28" s="48">
        <f ca="1">SUBTOTAL(109,Tablo44[K2])</f>
        <v>0.99999999999999978</v>
      </c>
      <c r="E28" s="48">
        <f ca="1">SUBTOTAL(109,Tablo44[K3])</f>
        <v>0.99999999999999989</v>
      </c>
      <c r="F28" s="48">
        <f ca="1">SUBTOTAL(109,Tablo44[K4])</f>
        <v>1</v>
      </c>
      <c r="G28" s="1"/>
      <c r="H28" s="1"/>
      <c r="I28" s="1"/>
      <c r="J28" s="1"/>
    </row>
    <row r="29" spans="1:10" x14ac:dyDescent="0.2">
      <c r="A29" s="1"/>
      <c r="B29" s="2"/>
      <c r="C29" s="22"/>
      <c r="D29" s="22"/>
      <c r="E29" s="22"/>
      <c r="F29" s="22"/>
      <c r="G29" s="1"/>
      <c r="H29" s="1"/>
      <c r="I29" s="1"/>
      <c r="J29" s="1"/>
    </row>
    <row r="30" spans="1:10" x14ac:dyDescent="0.2">
      <c r="A30" s="1"/>
      <c r="B30" s="2"/>
      <c r="C30" s="22"/>
      <c r="D30" s="22"/>
      <c r="E30" s="22"/>
      <c r="F30" s="22"/>
      <c r="G30" s="1"/>
      <c r="H30" s="1"/>
      <c r="I30" s="1"/>
      <c r="J30" s="1"/>
    </row>
    <row r="31" spans="1:10" ht="15" thickBot="1" x14ac:dyDescent="0.25">
      <c r="A31" s="1"/>
      <c r="B31" s="2"/>
      <c r="C31" s="22"/>
      <c r="D31" s="22"/>
      <c r="E31" s="22"/>
      <c r="F31" s="22"/>
      <c r="G31" s="1"/>
      <c r="H31" s="1"/>
      <c r="I31" s="1"/>
      <c r="J31" s="1"/>
    </row>
    <row r="32" spans="1:10" s="59" customFormat="1" ht="51.75" customHeight="1" thickBot="1" x14ac:dyDescent="0.25">
      <c r="A32" s="58"/>
      <c r="B32" s="87" t="s">
        <v>27</v>
      </c>
      <c r="C32" s="87"/>
      <c r="D32" s="87"/>
      <c r="E32" s="87"/>
      <c r="F32" s="87"/>
      <c r="G32" s="87"/>
      <c r="H32" s="58"/>
      <c r="I32" s="84" t="s">
        <v>22</v>
      </c>
      <c r="J32" s="85"/>
    </row>
    <row r="33" spans="1:10" ht="15" thickBot="1" x14ac:dyDescent="0.25">
      <c r="A33" s="1"/>
      <c r="B33" s="2"/>
      <c r="C33" s="22"/>
      <c r="D33" s="22"/>
      <c r="E33" s="22"/>
      <c r="F33" s="22"/>
      <c r="G33" s="1"/>
      <c r="H33" s="1"/>
      <c r="I33" s="1"/>
      <c r="J33" s="1"/>
    </row>
    <row r="34" spans="1:10" ht="24.95" customHeight="1" thickBot="1" x14ac:dyDescent="0.25">
      <c r="A34" s="1"/>
      <c r="B34" s="23" t="s">
        <v>1</v>
      </c>
      <c r="C34" s="24" t="s">
        <v>4</v>
      </c>
      <c r="D34" s="24" t="s">
        <v>5</v>
      </c>
      <c r="E34" s="24" t="s">
        <v>6</v>
      </c>
      <c r="F34" s="24" t="s">
        <v>7</v>
      </c>
      <c r="G34" s="24" t="s">
        <v>29</v>
      </c>
      <c r="H34" s="1"/>
      <c r="I34" s="1"/>
      <c r="J34" s="1"/>
    </row>
    <row r="35" spans="1:10" ht="42.75" x14ac:dyDescent="0.2">
      <c r="A35" s="1"/>
      <c r="B35" s="25" t="s">
        <v>16</v>
      </c>
      <c r="C35" s="49">
        <f ca="1">MAX(C20:C27)</f>
        <v>0.43959715526705168</v>
      </c>
      <c r="D35" s="49">
        <f ca="1">MAX(D20:D27)</f>
        <v>1.2114885731933291</v>
      </c>
      <c r="E35" s="49">
        <f ca="1">MAX(E20:E27)</f>
        <v>0.52289793759915393</v>
      </c>
      <c r="F35" s="49">
        <f ca="1">MAX(F20:F27)</f>
        <v>1.8027255029201816</v>
      </c>
      <c r="G35" s="49">
        <f ca="1">SUM(C35:F35)</f>
        <v>3.9767091689797165</v>
      </c>
      <c r="H35" s="1"/>
      <c r="I35" s="1"/>
      <c r="J35" s="1"/>
    </row>
    <row r="36" spans="1:10" ht="20.25" customHeight="1" x14ac:dyDescent="0.2">
      <c r="A36" s="1"/>
      <c r="B36" s="26" t="s">
        <v>17</v>
      </c>
      <c r="C36" s="50">
        <f ca="1">AVERAGE(C20:C27)</f>
        <v>0.12500000000000003</v>
      </c>
      <c r="D36" s="50">
        <f ca="1">AVERAGE(D20:D27)</f>
        <v>0.12499999999999997</v>
      </c>
      <c r="E36" s="50">
        <f ca="1">AVERAGE(E20:E27)</f>
        <v>0.12499999999999999</v>
      </c>
      <c r="F36" s="50">
        <f ca="1">AVERAGE(F20:F27)</f>
        <v>0.125</v>
      </c>
      <c r="G36" s="51">
        <f t="shared" ref="G36" ca="1" si="6">SUM(C36:F36)</f>
        <v>0.5</v>
      </c>
      <c r="H36" s="1"/>
      <c r="I36" s="1"/>
      <c r="J36" s="1"/>
    </row>
    <row r="37" spans="1:10" ht="31.5" customHeight="1" thickBot="1" x14ac:dyDescent="0.25">
      <c r="A37" s="1"/>
      <c r="B37" s="28" t="s">
        <v>18</v>
      </c>
      <c r="C37" s="52">
        <f ca="1">_xlfn.STDEV.S(C20:C27)</f>
        <v>0.23919638925392636</v>
      </c>
      <c r="D37" s="52">
        <f ca="1">_xlfn.STDEV.S(D20:D27)</f>
        <v>0.76115716783959964</v>
      </c>
      <c r="E37" s="52">
        <f ca="1">_xlfn.STDEV.S(E20:E27)</f>
        <v>0.26615307954855894</v>
      </c>
      <c r="F37" s="52">
        <f ca="1">_xlfn.STDEV.S(F20:F27)</f>
        <v>0.96514470566352961</v>
      </c>
      <c r="G37" s="53">
        <f ca="1">SUM(C37:F37)</f>
        <v>2.2316513423056143</v>
      </c>
      <c r="H37" s="1"/>
      <c r="I37" s="1"/>
      <c r="J37" s="1"/>
    </row>
    <row r="38" spans="1:10" ht="65.25" customHeight="1" thickBot="1" x14ac:dyDescent="0.25">
      <c r="A38" s="1"/>
      <c r="B38" s="29" t="s">
        <v>19</v>
      </c>
      <c r="C38" s="54">
        <f ca="1">STANDARDIZE(C35,C36,C37)</f>
        <v>1.3152253520561352</v>
      </c>
      <c r="D38" s="54">
        <f ca="1">STANDARDIZE(D35,D36,D37)</f>
        <v>1.4274168583042068</v>
      </c>
      <c r="E38" s="54">
        <f ca="1">STANDARDIZE(E35,E36,E37)</f>
        <v>1.4949965571469501</v>
      </c>
      <c r="F38" s="54">
        <f ca="1">STANDARDIZE(F35,F36,F37)</f>
        <v>1.7383149833130547</v>
      </c>
      <c r="G38" s="55">
        <f ca="1">SUM(C38:F38)</f>
        <v>5.9759537508203469</v>
      </c>
      <c r="H38" s="1"/>
      <c r="I38" s="1"/>
      <c r="J38" s="1"/>
    </row>
    <row r="39" spans="1:10" ht="19.5" customHeight="1" x14ac:dyDescent="0.2">
      <c r="A39" s="1"/>
      <c r="B39" s="30"/>
      <c r="C39" s="31"/>
      <c r="D39" s="31"/>
      <c r="E39" s="31"/>
      <c r="F39" s="31"/>
      <c r="G39" s="31"/>
      <c r="H39" s="1"/>
      <c r="I39" s="1"/>
      <c r="J39" s="1"/>
    </row>
    <row r="40" spans="1:10" ht="19.5" customHeight="1" thickBot="1" x14ac:dyDescent="0.25">
      <c r="A40" s="1"/>
      <c r="B40" s="30"/>
      <c r="C40" s="31"/>
      <c r="D40" s="31"/>
      <c r="E40" s="31"/>
      <c r="F40" s="31"/>
      <c r="G40" s="31"/>
      <c r="H40" s="1"/>
      <c r="I40" s="1"/>
      <c r="J40" s="1"/>
    </row>
    <row r="41" spans="1:10" ht="24.95" customHeight="1" thickBot="1" x14ac:dyDescent="0.25">
      <c r="A41" s="1"/>
      <c r="B41" s="86" t="s">
        <v>28</v>
      </c>
      <c r="C41" s="86"/>
      <c r="D41" s="86"/>
      <c r="E41" s="86"/>
      <c r="F41" s="86"/>
      <c r="G41" s="86"/>
      <c r="H41" s="1"/>
      <c r="I41" s="82" t="s">
        <v>23</v>
      </c>
      <c r="J41" s="83"/>
    </row>
    <row r="42" spans="1:10" ht="15.75" thickTop="1" thickBot="1" x14ac:dyDescent="0.25">
      <c r="A42" s="3"/>
      <c r="B42" s="36"/>
      <c r="C42" s="3"/>
      <c r="D42" s="3"/>
      <c r="E42" s="3"/>
      <c r="F42" s="3"/>
      <c r="G42" s="3"/>
      <c r="H42" s="3"/>
      <c r="I42" s="3"/>
      <c r="J42" s="3"/>
    </row>
    <row r="43" spans="1:10" ht="35.25" customHeight="1" thickBot="1" x14ac:dyDescent="0.25">
      <c r="A43" s="3"/>
      <c r="B43" s="36"/>
      <c r="C43" s="72" t="s">
        <v>31</v>
      </c>
      <c r="D43" s="73" t="s">
        <v>24</v>
      </c>
      <c r="E43" s="73" t="s">
        <v>32</v>
      </c>
      <c r="F43" s="3"/>
      <c r="G43" s="3"/>
      <c r="H43" s="3"/>
      <c r="I43" s="3"/>
      <c r="J43" s="3"/>
    </row>
    <row r="44" spans="1:10" ht="30" customHeight="1" x14ac:dyDescent="0.2">
      <c r="A44" s="3"/>
      <c r="B44" s="65"/>
      <c r="C44" s="62" t="s">
        <v>4</v>
      </c>
      <c r="D44" s="96">
        <f ca="1">$C$38/$G$38</f>
        <v>0.2200862668784189</v>
      </c>
      <c r="E44" s="71">
        <f ca="1">RANK(D44,$D$44:$D$47)</f>
        <v>4</v>
      </c>
      <c r="F44" s="3"/>
      <c r="G44" s="3"/>
      <c r="H44" s="3"/>
      <c r="I44" s="3"/>
      <c r="J44" s="3"/>
    </row>
    <row r="45" spans="1:10" ht="30" customHeight="1" x14ac:dyDescent="0.2">
      <c r="A45" s="3"/>
      <c r="B45" s="70"/>
      <c r="C45" s="62" t="s">
        <v>5</v>
      </c>
      <c r="D45" s="96">
        <f ca="1">$D$38/$G$38</f>
        <v>0.23886009126296512</v>
      </c>
      <c r="E45" s="71">
        <f t="shared" ref="E45:E47" ca="1" si="7">RANK(D45,$D$44:$D$47)</f>
        <v>3</v>
      </c>
      <c r="F45" s="3"/>
      <c r="G45" s="3"/>
      <c r="H45" s="3"/>
      <c r="I45" s="3"/>
      <c r="J45" s="3"/>
    </row>
    <row r="46" spans="1:10" ht="30" customHeight="1" x14ac:dyDescent="0.2">
      <c r="A46" s="3"/>
      <c r="B46" s="69"/>
      <c r="C46" s="62" t="s">
        <v>6</v>
      </c>
      <c r="D46" s="96">
        <f ca="1">$E$38/$G$38</f>
        <v>0.25016869599128422</v>
      </c>
      <c r="E46" s="71">
        <f t="shared" ca="1" si="7"/>
        <v>2</v>
      </c>
      <c r="F46" s="3"/>
      <c r="G46" s="3"/>
      <c r="H46" s="3"/>
      <c r="I46" s="3"/>
      <c r="J46" s="3"/>
    </row>
    <row r="47" spans="1:10" ht="30" customHeight="1" thickBot="1" x14ac:dyDescent="0.25">
      <c r="A47" s="3"/>
      <c r="B47" s="68"/>
      <c r="C47" s="63" t="s">
        <v>7</v>
      </c>
      <c r="D47" s="97">
        <f ca="1">$F$38/$G$38</f>
        <v>0.29088494586733177</v>
      </c>
      <c r="E47" s="71">
        <f t="shared" ca="1" si="7"/>
        <v>1</v>
      </c>
      <c r="F47" s="3"/>
      <c r="G47" s="3"/>
      <c r="H47" s="3"/>
      <c r="I47" s="3"/>
      <c r="J47" s="3"/>
    </row>
    <row r="48" spans="1:10" ht="30" customHeight="1" thickBot="1" x14ac:dyDescent="0.25">
      <c r="A48" s="3"/>
      <c r="B48" s="68"/>
      <c r="C48" s="74" t="s">
        <v>3</v>
      </c>
      <c r="D48" s="98">
        <f ca="1">SUM(D44:D47)</f>
        <v>1</v>
      </c>
      <c r="E48" s="75"/>
      <c r="F48" s="3"/>
      <c r="G48" s="3"/>
      <c r="H48" s="3"/>
      <c r="I48" s="3"/>
      <c r="J48" s="3"/>
    </row>
    <row r="49" spans="1:10" ht="30" customHeight="1" thickBot="1" x14ac:dyDescent="0.25">
      <c r="A49" s="67"/>
      <c r="B49" s="64"/>
      <c r="C49" s="66"/>
      <c r="D49" s="63"/>
      <c r="E49" s="67"/>
      <c r="F49" s="67"/>
      <c r="G49" s="67"/>
      <c r="H49" s="67"/>
      <c r="I49" s="67"/>
      <c r="J49" s="67"/>
    </row>
    <row r="50" spans="1:10" ht="30" customHeight="1" thickBot="1" x14ac:dyDescent="0.25">
      <c r="A50" s="88" t="s">
        <v>30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x14ac:dyDescent="0.2">
      <c r="A51" s="3"/>
      <c r="B51" s="36"/>
      <c r="C51" s="3"/>
      <c r="D51" s="3"/>
      <c r="E51" s="3"/>
      <c r="F51" s="3"/>
      <c r="G51" s="3"/>
      <c r="H51" s="3"/>
      <c r="I51" s="3"/>
      <c r="J51" s="3"/>
    </row>
    <row r="52" spans="1:10" x14ac:dyDescent="0.2">
      <c r="A52" s="3"/>
      <c r="B52" s="36"/>
      <c r="C52" s="3"/>
      <c r="D52" s="3"/>
      <c r="E52" s="3"/>
      <c r="F52" s="3"/>
      <c r="G52" s="3"/>
      <c r="H52" s="3"/>
      <c r="I52" s="3"/>
      <c r="J52" s="3"/>
    </row>
    <row r="53" spans="1:10" x14ac:dyDescent="0.2">
      <c r="A53" s="3"/>
      <c r="B53" s="36"/>
      <c r="C53" s="3"/>
      <c r="D53" s="3"/>
      <c r="E53" s="3"/>
      <c r="F53" s="3"/>
      <c r="G53" s="3"/>
      <c r="H53" s="3"/>
      <c r="I53" s="3"/>
      <c r="J53" s="3"/>
    </row>
    <row r="54" spans="1:10" x14ac:dyDescent="0.2">
      <c r="A54" s="3"/>
      <c r="B54" s="36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/>
      <c r="B55" s="36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/>
      <c r="B56" s="36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/>
      <c r="B57" s="36"/>
      <c r="C57" s="3"/>
      <c r="D57" s="3"/>
      <c r="E57" s="3"/>
      <c r="F57" s="3"/>
      <c r="G57" s="3"/>
      <c r="H57" s="3"/>
      <c r="I57" s="3"/>
      <c r="J57" s="3"/>
    </row>
    <row r="58" spans="1:10" x14ac:dyDescent="0.2">
      <c r="A58" s="3"/>
      <c r="B58" s="36"/>
      <c r="C58" s="3"/>
      <c r="D58" s="3"/>
      <c r="E58" s="3"/>
      <c r="F58" s="3"/>
      <c r="G58" s="3"/>
      <c r="H58" s="3"/>
      <c r="I58" s="3"/>
      <c r="J58" s="3"/>
    </row>
    <row r="59" spans="1:10" x14ac:dyDescent="0.2">
      <c r="A59" s="3"/>
      <c r="B59" s="36"/>
      <c r="C59" s="3"/>
      <c r="D59" s="3"/>
      <c r="E59" s="3"/>
      <c r="F59" s="3"/>
      <c r="G59" s="3"/>
      <c r="H59" s="3"/>
      <c r="I59" s="3"/>
      <c r="J59" s="3"/>
    </row>
    <row r="60" spans="1:10" x14ac:dyDescent="0.2">
      <c r="A60" s="3"/>
      <c r="B60" s="36"/>
      <c r="C60" s="3"/>
      <c r="D60" s="3"/>
      <c r="E60" s="3"/>
      <c r="F60" s="3"/>
      <c r="G60" s="3"/>
      <c r="H60" s="3"/>
      <c r="I60" s="3"/>
      <c r="J60" s="3"/>
    </row>
    <row r="61" spans="1:10" x14ac:dyDescent="0.2">
      <c r="A61" s="3"/>
      <c r="B61" s="36"/>
      <c r="C61" s="3"/>
      <c r="D61" s="3"/>
      <c r="E61" s="3"/>
      <c r="F61" s="3"/>
      <c r="G61" s="3"/>
      <c r="H61" s="3"/>
      <c r="I61" s="3"/>
      <c r="J61" s="3"/>
    </row>
    <row r="62" spans="1:10" x14ac:dyDescent="0.2">
      <c r="A62" s="3"/>
      <c r="B62" s="36"/>
      <c r="C62" s="3"/>
      <c r="D62" s="3"/>
      <c r="E62" s="3"/>
      <c r="F62" s="3"/>
      <c r="G62" s="3"/>
      <c r="H62" s="3"/>
      <c r="I62" s="3"/>
      <c r="J62" s="3"/>
    </row>
    <row r="63" spans="1:10" x14ac:dyDescent="0.2">
      <c r="A63" s="3"/>
      <c r="B63" s="36"/>
      <c r="C63" s="3"/>
      <c r="D63" s="3"/>
      <c r="E63" s="3"/>
      <c r="F63" s="3"/>
      <c r="G63" s="3"/>
      <c r="H63" s="3"/>
      <c r="I63" s="3"/>
      <c r="J63" s="3"/>
    </row>
    <row r="64" spans="1:10" x14ac:dyDescent="0.2">
      <c r="A64" s="3"/>
      <c r="B64" s="36"/>
      <c r="C64" s="3"/>
      <c r="D64" s="3"/>
      <c r="E64" s="3"/>
      <c r="F64" s="3"/>
      <c r="G64" s="3"/>
      <c r="H64" s="3"/>
      <c r="I64" s="3"/>
      <c r="J64" s="3"/>
    </row>
    <row r="65" spans="1:10" x14ac:dyDescent="0.2">
      <c r="A65" s="3"/>
      <c r="B65" s="36"/>
      <c r="C65" s="3"/>
      <c r="D65" s="3"/>
      <c r="E65" s="3"/>
      <c r="F65" s="3"/>
      <c r="G65" s="3"/>
      <c r="H65" s="3"/>
      <c r="I65" s="3"/>
      <c r="J65" s="3"/>
    </row>
    <row r="66" spans="1:10" x14ac:dyDescent="0.2">
      <c r="A66" s="3"/>
      <c r="B66" s="36"/>
      <c r="C66" s="3"/>
      <c r="D66" s="3"/>
      <c r="E66" s="3"/>
      <c r="F66" s="3"/>
      <c r="G66" s="3"/>
      <c r="H66" s="3"/>
      <c r="I66" s="3"/>
      <c r="J66" s="3"/>
    </row>
    <row r="67" spans="1:10" x14ac:dyDescent="0.2">
      <c r="A67" s="3"/>
      <c r="B67" s="36"/>
      <c r="C67" s="3"/>
      <c r="D67" s="3"/>
      <c r="E67" s="3"/>
      <c r="F67" s="3"/>
      <c r="G67" s="3"/>
      <c r="H67" s="3"/>
      <c r="I67" s="3"/>
      <c r="J67" s="3"/>
    </row>
    <row r="68" spans="1:10" x14ac:dyDescent="0.2">
      <c r="A68" s="3"/>
      <c r="B68" s="36"/>
      <c r="C68" s="3"/>
      <c r="D68" s="3"/>
      <c r="E68" s="3"/>
      <c r="F68" s="3"/>
      <c r="G68" s="3"/>
      <c r="H68" s="3"/>
      <c r="I68" s="3"/>
      <c r="J68" s="3"/>
    </row>
    <row r="69" spans="1:10" x14ac:dyDescent="0.2">
      <c r="A69" s="3"/>
      <c r="B69" s="36"/>
      <c r="C69" s="3"/>
      <c r="D69" s="3"/>
      <c r="E69" s="3"/>
      <c r="F69" s="3"/>
      <c r="G69" s="3"/>
      <c r="H69" s="3"/>
      <c r="I69" s="3"/>
      <c r="J69" s="3"/>
    </row>
    <row r="70" spans="1:10" x14ac:dyDescent="0.2">
      <c r="A70" s="3"/>
      <c r="B70" s="36"/>
      <c r="C70" s="3"/>
      <c r="D70" s="3"/>
      <c r="E70" s="3"/>
      <c r="F70" s="3"/>
      <c r="G70" s="3"/>
      <c r="H70" s="3"/>
      <c r="I70" s="3"/>
      <c r="J70" s="3"/>
    </row>
    <row r="71" spans="1:10" x14ac:dyDescent="0.2">
      <c r="A71" s="3"/>
      <c r="B71" s="36"/>
      <c r="C71" s="3"/>
      <c r="D71" s="3"/>
      <c r="E71" s="3"/>
      <c r="F71" s="3"/>
      <c r="G71" s="3"/>
      <c r="H71" s="3"/>
      <c r="I71" s="3"/>
      <c r="J71" s="3"/>
    </row>
    <row r="72" spans="1:10" x14ac:dyDescent="0.2">
      <c r="A72" s="3"/>
      <c r="B72" s="36"/>
      <c r="C72" s="3"/>
      <c r="D72" s="3"/>
      <c r="E72" s="3"/>
      <c r="F72" s="3"/>
      <c r="G72" s="3"/>
      <c r="H72" s="3"/>
      <c r="I72" s="3"/>
      <c r="J72" s="3"/>
    </row>
    <row r="73" spans="1:10" x14ac:dyDescent="0.2">
      <c r="A73" s="3"/>
      <c r="B73" s="36"/>
      <c r="C73" s="3"/>
      <c r="D73" s="3"/>
      <c r="E73" s="3"/>
      <c r="F73" s="3"/>
      <c r="G73" s="3"/>
      <c r="H73" s="3"/>
      <c r="I73" s="3"/>
      <c r="J73" s="3"/>
    </row>
    <row r="74" spans="1:10" x14ac:dyDescent="0.2">
      <c r="A74" s="3"/>
      <c r="B74" s="36"/>
      <c r="C74" s="3"/>
      <c r="D74" s="3"/>
      <c r="E74" s="3"/>
      <c r="F74" s="3"/>
      <c r="G74" s="3"/>
      <c r="H74" s="3"/>
      <c r="I74" s="3"/>
      <c r="J74" s="3"/>
    </row>
    <row r="75" spans="1:10" x14ac:dyDescent="0.2">
      <c r="A75" s="3"/>
      <c r="B75" s="36"/>
      <c r="C75" s="3"/>
      <c r="D75" s="3"/>
      <c r="E75" s="3"/>
      <c r="F75" s="3"/>
      <c r="G75" s="3"/>
      <c r="H75" s="3"/>
      <c r="I75" s="3"/>
      <c r="J75" s="3"/>
    </row>
    <row r="76" spans="1:10" x14ac:dyDescent="0.2">
      <c r="A76" s="3"/>
      <c r="B76" s="36"/>
      <c r="C76" s="3"/>
      <c r="D76" s="3"/>
      <c r="E76" s="3"/>
      <c r="F76" s="3"/>
      <c r="G76" s="3"/>
      <c r="H76" s="3"/>
      <c r="I76" s="3"/>
      <c r="J76" s="3"/>
    </row>
    <row r="77" spans="1:10" x14ac:dyDescent="0.2">
      <c r="A77" s="3"/>
      <c r="B77" s="36"/>
      <c r="C77" s="3"/>
      <c r="D77" s="3"/>
      <c r="E77" s="3"/>
      <c r="F77" s="3"/>
      <c r="G77" s="3"/>
      <c r="H77" s="3"/>
      <c r="I77" s="3"/>
      <c r="J77" s="3"/>
    </row>
    <row r="78" spans="1:10" x14ac:dyDescent="0.2">
      <c r="A78" s="3"/>
      <c r="B78" s="36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3"/>
      <c r="B79" s="36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3"/>
      <c r="B80" s="36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3"/>
      <c r="B81" s="36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3"/>
      <c r="B82" s="36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3"/>
      <c r="B83" s="36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3"/>
      <c r="B84" s="36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3"/>
      <c r="B85" s="36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3"/>
      <c r="B86" s="36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3"/>
      <c r="B87" s="36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3"/>
      <c r="B88" s="36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3"/>
      <c r="B89" s="36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3"/>
      <c r="B90" s="36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3"/>
      <c r="B91" s="36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3"/>
      <c r="B92" s="36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3"/>
      <c r="B93" s="36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3"/>
      <c r="B94" s="36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3"/>
      <c r="B95" s="36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3"/>
      <c r="B96" s="36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3"/>
      <c r="B97" s="36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3"/>
      <c r="B98" s="36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3"/>
      <c r="B99" s="36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3"/>
      <c r="B100" s="36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3"/>
      <c r="B101" s="36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3"/>
      <c r="B102" s="36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3"/>
      <c r="B103" s="36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3"/>
      <c r="B104" s="36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3"/>
      <c r="B105" s="36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3"/>
      <c r="B106" s="36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3"/>
      <c r="B107" s="36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3"/>
      <c r="B108" s="36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3"/>
      <c r="B109" s="36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3"/>
      <c r="B110" s="36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3"/>
      <c r="B111" s="36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3"/>
      <c r="B112" s="36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3"/>
      <c r="B113" s="36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3"/>
      <c r="B114" s="36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3"/>
      <c r="B115" s="36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3"/>
      <c r="B116" s="36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3"/>
      <c r="B117" s="36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3"/>
      <c r="B118" s="36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3"/>
      <c r="B119" s="36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3"/>
      <c r="B120" s="36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3"/>
      <c r="B121" s="36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3"/>
      <c r="B122" s="36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3"/>
      <c r="B123" s="36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3"/>
      <c r="B124" s="36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3"/>
      <c r="B125" s="36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3"/>
      <c r="B126" s="36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3"/>
      <c r="B127" s="36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3"/>
      <c r="B128" s="36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3"/>
      <c r="B129" s="36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3"/>
      <c r="B130" s="36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3"/>
      <c r="B131" s="36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3"/>
      <c r="B132" s="36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3"/>
      <c r="B133" s="36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3"/>
      <c r="B134" s="36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3"/>
      <c r="B135" s="36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3"/>
      <c r="B136" s="36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3"/>
      <c r="B137" s="36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3"/>
      <c r="B138" s="36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3"/>
      <c r="B139" s="36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3"/>
      <c r="B140" s="36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3"/>
      <c r="B141" s="36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3"/>
      <c r="B142" s="36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3"/>
      <c r="B143" s="36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3"/>
      <c r="B144" s="36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3"/>
      <c r="B145" s="36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3"/>
      <c r="B146" s="36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3"/>
      <c r="B147" s="36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3"/>
      <c r="B148" s="36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3"/>
      <c r="B149" s="36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3"/>
      <c r="B150" s="36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3"/>
      <c r="B151" s="36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3"/>
      <c r="B152" s="36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3"/>
      <c r="B153" s="36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3"/>
      <c r="B154" s="36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3"/>
      <c r="B155" s="36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3"/>
      <c r="B156" s="36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3"/>
      <c r="B157" s="36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3"/>
      <c r="B158" s="36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3"/>
      <c r="B159" s="36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3"/>
      <c r="B160" s="36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3"/>
      <c r="B161" s="36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3"/>
      <c r="B162" s="36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3"/>
      <c r="B163" s="36"/>
      <c r="C163" s="3"/>
      <c r="D163" s="3"/>
      <c r="E163" s="3"/>
      <c r="F163" s="3"/>
      <c r="G163" s="3"/>
      <c r="H163" s="3"/>
      <c r="I163" s="3"/>
      <c r="J163" s="3"/>
    </row>
  </sheetData>
  <sheetProtection algorithmName="SHA-512" hashValue="PWKVw8ixctgdOFfkr9hHuS9aV/HjqdyPtrrHfhVBEa7Txd+GyZ0+nl6nZxIBOFGMge8iDdboE9fWh+BZcaJ+8A==" saltValue="7OYS2h3pBOgqYbfu5OYQig==" spinCount="100000" sheet="1" formatCells="0" formatColumns="0" formatRows="0" insertColumns="0" insertRows="0" insertHyperlinks="0" sort="0" autoFilter="0" pivotTables="0"/>
  <mergeCells count="12">
    <mergeCell ref="A20:A27"/>
    <mergeCell ref="A1:J1"/>
    <mergeCell ref="B3:F3"/>
    <mergeCell ref="H3:I3"/>
    <mergeCell ref="A6:A13"/>
    <mergeCell ref="B17:F17"/>
    <mergeCell ref="H17:I17"/>
    <mergeCell ref="A50:J50"/>
    <mergeCell ref="B32:G32"/>
    <mergeCell ref="I32:J32"/>
    <mergeCell ref="B41:G41"/>
    <mergeCell ref="I41:J41"/>
  </mergeCells>
  <conditionalFormatting sqref="D44:D4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{FB382F05-0406-4FA1-B33A-F2EB42EC4ADC}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D45:D48" unlockedFormula="1"/>
  </ignoredErrors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382F05-0406-4FA1-B33A-F2EB42EC4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D44:D47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Ağırlıklandırma (Weighting)</vt:lpstr>
      <vt:lpstr>Ağırlıklandırma_Simülasyon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Ağırlıklandırma (Weighting) Modeli</dc:title>
  <dc:subject>Ağırlıklandırma (Weighting) Modeli</dc:subject>
  <dc:creator/>
  <cp:lastModifiedBy/>
  <dcterms:created xsi:type="dcterms:W3CDTF">2006-09-16T00:00:00Z</dcterms:created>
  <dcterms:modified xsi:type="dcterms:W3CDTF">2021-02-20T09:38:45Z</dcterms:modified>
</cp:coreProperties>
</file>